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Ley de disciplina financiera/"/>
    </mc:Choice>
  </mc:AlternateContent>
  <xr:revisionPtr revIDLastSave="0" documentId="8_{A05546FB-F064-4EB8-A7CA-7FF2915DA4E2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F1" sheetId="6" r:id="rId1"/>
    <sheet name="F2" sheetId="7" r:id="rId2"/>
    <sheet name="F3" sheetId="8" r:id="rId3"/>
    <sheet name="F4" sheetId="10" r:id="rId4"/>
    <sheet name="F5" sheetId="9" r:id="rId5"/>
    <sheet name="F6a" sheetId="1" r:id="rId6"/>
    <sheet name="F6b" sheetId="2" r:id="rId7"/>
    <sheet name="F6c" sheetId="3" r:id="rId8"/>
    <sheet name="F6d" sheetId="4" r:id="rId9"/>
    <sheet name="Anexo 3_Guía" sheetId="11" r:id="rId10"/>
  </sheets>
  <externalReferences>
    <externalReference r:id="rId11"/>
  </externalReferences>
  <definedNames>
    <definedName name="_xlnm._FilterDatabase" localSheetId="9" hidden="1">'Anexo 3_Guía'!$C$6:$K$71</definedName>
    <definedName name="ANIO">'[1]Info General'!$D$20</definedName>
    <definedName name="_xlnm.Print_Area" localSheetId="1">'F2'!$A$1:$H$64</definedName>
    <definedName name="_xlnm.Print_Area" localSheetId="3">'F4'!$A$1:$D$92</definedName>
    <definedName name="_xlnm.Print_Area" localSheetId="5">F6a!$A$1:$G$178</definedName>
    <definedName name="_xlnm.Print_Area" localSheetId="6">F6b!$A$1:$G$47</definedName>
    <definedName name="_xlnm.Print_Area" localSheetId="7">F6c!$A$1:$G$97</definedName>
    <definedName name="ENTE_PUBLICO_A">'[1]Info General'!$C$7</definedName>
    <definedName name="PERIODO_INFORME">'[1]Info General'!$C$14</definedName>
    <definedName name="_xlnm.Print_Titles" localSheetId="9">'Anexo 3_Guía'!$3:$6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4" l="1"/>
  <c r="D11" i="4"/>
  <c r="G11" i="4" s="1"/>
  <c r="B12" i="4"/>
  <c r="B9" i="4" s="1"/>
  <c r="C12" i="4"/>
  <c r="C9" i="4" s="1"/>
  <c r="E12" i="4"/>
  <c r="F12" i="4"/>
  <c r="F9" i="4" s="1"/>
  <c r="D13" i="4"/>
  <c r="G13" i="4" s="1"/>
  <c r="G12" i="4" s="1"/>
  <c r="D14" i="4"/>
  <c r="G14" i="4"/>
  <c r="D15" i="4"/>
  <c r="G15" i="4" s="1"/>
  <c r="B16" i="4"/>
  <c r="C16" i="4"/>
  <c r="E16" i="4"/>
  <c r="F16" i="4"/>
  <c r="D17" i="4"/>
  <c r="G17" i="4" s="1"/>
  <c r="G16" i="4" s="1"/>
  <c r="D18" i="4"/>
  <c r="G18" i="4"/>
  <c r="D19" i="4"/>
  <c r="G19" i="4" s="1"/>
  <c r="D23" i="4"/>
  <c r="G23" i="4"/>
  <c r="B24" i="4"/>
  <c r="B21" i="4" s="1"/>
  <c r="C24" i="4"/>
  <c r="C21" i="4" s="1"/>
  <c r="E24" i="4"/>
  <c r="E21" i="4" s="1"/>
  <c r="F24" i="4"/>
  <c r="F21" i="4" s="1"/>
  <c r="D25" i="4"/>
  <c r="D24" i="4" s="1"/>
  <c r="D21" i="4" s="1"/>
  <c r="G25" i="4"/>
  <c r="D26" i="4"/>
  <c r="G26" i="4"/>
  <c r="G24" i="4" s="1"/>
  <c r="D27" i="4"/>
  <c r="G27" i="4"/>
  <c r="B28" i="4"/>
  <c r="C28" i="4"/>
  <c r="E28" i="4"/>
  <c r="F28" i="4"/>
  <c r="D29" i="4"/>
  <c r="D28" i="4" s="1"/>
  <c r="G29" i="4"/>
  <c r="D30" i="4"/>
  <c r="G30" i="4"/>
  <c r="G28" i="4" s="1"/>
  <c r="D31" i="4"/>
  <c r="G31" i="4"/>
  <c r="G29" i="2"/>
  <c r="F29" i="2"/>
  <c r="E29" i="2"/>
  <c r="D29" i="2"/>
  <c r="C29" i="2"/>
  <c r="B29" i="2"/>
  <c r="D11" i="2"/>
  <c r="G11" i="2" s="1"/>
  <c r="D12" i="2"/>
  <c r="G12" i="2" s="1"/>
  <c r="D13" i="2"/>
  <c r="G13" i="2"/>
  <c r="D14" i="2"/>
  <c r="G14" i="2"/>
  <c r="D15" i="2"/>
  <c r="G15" i="2"/>
  <c r="D16" i="2"/>
  <c r="G16" i="2"/>
  <c r="D17" i="2"/>
  <c r="G17" i="2"/>
  <c r="D21" i="2"/>
  <c r="D22" i="2"/>
  <c r="G22" i="2"/>
  <c r="D23" i="2"/>
  <c r="G23" i="2"/>
  <c r="D24" i="2"/>
  <c r="G24" i="2"/>
  <c r="D25" i="2"/>
  <c r="G25" i="2"/>
  <c r="D26" i="2"/>
  <c r="G26" i="2"/>
  <c r="D27" i="2"/>
  <c r="G27" i="2"/>
  <c r="G28" i="2"/>
  <c r="B17" i="6"/>
  <c r="D58" i="10"/>
  <c r="C58" i="10"/>
  <c r="B58" i="10"/>
  <c r="B56" i="10"/>
  <c r="E68" i="6"/>
  <c r="E9" i="6"/>
  <c r="B9" i="6"/>
  <c r="B25" i="6"/>
  <c r="G9" i="4" l="1"/>
  <c r="G21" i="4"/>
  <c r="D12" i="4"/>
  <c r="D9" i="4" s="1"/>
  <c r="D16" i="4"/>
  <c r="G21" i="2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56" i="10"/>
  <c r="C56" i="10"/>
  <c r="D39" i="10"/>
  <c r="C39" i="10"/>
  <c r="B39" i="10"/>
  <c r="D36" i="10"/>
  <c r="C36" i="10"/>
  <c r="B36" i="10"/>
  <c r="D28" i="10"/>
  <c r="C28" i="10"/>
  <c r="B28" i="10"/>
  <c r="D16" i="10"/>
  <c r="C16" i="10"/>
  <c r="D12" i="10"/>
  <c r="C12" i="10"/>
  <c r="B12" i="10"/>
  <c r="D43" i="10" l="1"/>
  <c r="D7" i="10" s="1"/>
  <c r="D20" i="10" s="1"/>
  <c r="D22" i="10" s="1"/>
  <c r="D24" i="10" s="1"/>
  <c r="D32" i="10" s="1"/>
  <c r="C43" i="10"/>
  <c r="C7" i="10" s="1"/>
  <c r="C20" i="10" s="1"/>
  <c r="C22" i="10" s="1"/>
  <c r="C24" i="10" s="1"/>
  <c r="C32" i="10" s="1"/>
  <c r="B43" i="10"/>
  <c r="B7" i="10" s="1"/>
  <c r="B20" i="10" s="1"/>
  <c r="B22" i="10" s="1"/>
  <c r="B24" i="10" s="1"/>
  <c r="B32" i="10" s="1"/>
  <c r="F75" i="9"/>
  <c r="E75" i="9"/>
  <c r="C75" i="9"/>
  <c r="B75" i="9"/>
  <c r="G74" i="9"/>
  <c r="D74" i="9"/>
  <c r="G73" i="9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E59" i="9"/>
  <c r="C59" i="9"/>
  <c r="B59" i="9"/>
  <c r="G57" i="9"/>
  <c r="D57" i="9"/>
  <c r="G56" i="9"/>
  <c r="D56" i="9"/>
  <c r="G55" i="9"/>
  <c r="D55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E45" i="9"/>
  <c r="C45" i="9"/>
  <c r="B45" i="9"/>
  <c r="G39" i="9"/>
  <c r="D39" i="9"/>
  <c r="D37" i="9" s="1"/>
  <c r="G38" i="9"/>
  <c r="D38" i="9"/>
  <c r="F37" i="9"/>
  <c r="E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G37" i="9" l="1"/>
  <c r="C65" i="9"/>
  <c r="G75" i="9"/>
  <c r="F65" i="9"/>
  <c r="G59" i="9"/>
  <c r="D35" i="9"/>
  <c r="G35" i="9"/>
  <c r="C41" i="9"/>
  <c r="G28" i="9"/>
  <c r="E65" i="9"/>
  <c r="E41" i="9"/>
  <c r="D75" i="9"/>
  <c r="B65" i="9"/>
  <c r="D45" i="9"/>
  <c r="B41" i="9"/>
  <c r="D28" i="9"/>
  <c r="G16" i="9"/>
  <c r="G41" i="9" s="1"/>
  <c r="D16" i="9"/>
  <c r="F41" i="9"/>
  <c r="G45" i="9"/>
  <c r="C70" i="9" l="1"/>
  <c r="B70" i="9"/>
  <c r="D41" i="9"/>
  <c r="G65" i="9"/>
  <c r="G70" i="9" s="1"/>
  <c r="E70" i="9"/>
  <c r="D65" i="9"/>
  <c r="G42" i="9"/>
  <c r="F70" i="9"/>
  <c r="D70" i="9" l="1"/>
  <c r="K14" i="8"/>
  <c r="J14" i="8"/>
  <c r="I14" i="8"/>
  <c r="H14" i="8"/>
  <c r="G14" i="8"/>
  <c r="E14" i="8"/>
  <c r="K8" i="8"/>
  <c r="J8" i="8"/>
  <c r="I8" i="8"/>
  <c r="H8" i="8"/>
  <c r="G8" i="8"/>
  <c r="E8" i="8"/>
  <c r="E20" i="8" l="1"/>
  <c r="G20" i="8"/>
  <c r="H20" i="8"/>
  <c r="I20" i="8"/>
  <c r="J20" i="8"/>
  <c r="K20" i="8"/>
  <c r="F41" i="7"/>
  <c r="E41" i="7"/>
  <c r="D41" i="7"/>
  <c r="C41" i="7"/>
  <c r="B41" i="7"/>
  <c r="F30" i="7"/>
  <c r="F29" i="7"/>
  <c r="F28" i="7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B20" i="7" s="1"/>
  <c r="F27" i="7" l="1"/>
  <c r="E8" i="7"/>
  <c r="E20" i="7" s="1"/>
  <c r="G8" i="7"/>
  <c r="G20" i="7" s="1"/>
  <c r="H8" i="7"/>
  <c r="H20" i="7" s="1"/>
  <c r="F9" i="7"/>
  <c r="F22" i="7"/>
  <c r="D8" i="7"/>
  <c r="D20" i="7" s="1"/>
  <c r="F13" i="7"/>
  <c r="F8" i="7" s="1"/>
  <c r="F20" i="7" s="1"/>
  <c r="C8" i="7"/>
  <c r="C20" i="7" s="1"/>
  <c r="F75" i="6" l="1"/>
  <c r="E75" i="6"/>
  <c r="F68" i="6"/>
  <c r="F63" i="6"/>
  <c r="E63" i="6"/>
  <c r="C60" i="6"/>
  <c r="B60" i="6"/>
  <c r="F57" i="6"/>
  <c r="E57" i="6"/>
  <c r="F42" i="6"/>
  <c r="E42" i="6"/>
  <c r="C41" i="6"/>
  <c r="B41" i="6"/>
  <c r="F38" i="6"/>
  <c r="E38" i="6"/>
  <c r="C38" i="6"/>
  <c r="B38" i="6"/>
  <c r="F31" i="6"/>
  <c r="E31" i="6"/>
  <c r="C31" i="6"/>
  <c r="B31" i="6"/>
  <c r="F27" i="6"/>
  <c r="E27" i="6"/>
  <c r="F23" i="6"/>
  <c r="E23" i="6"/>
  <c r="F19" i="6"/>
  <c r="E19" i="6"/>
  <c r="C17" i="6"/>
  <c r="B47" i="6"/>
  <c r="F9" i="6"/>
  <c r="F79" i="6" l="1"/>
  <c r="E79" i="6"/>
  <c r="F47" i="6"/>
  <c r="F59" i="6" s="1"/>
  <c r="E47" i="6"/>
  <c r="E59" i="6" s="1"/>
  <c r="B62" i="6"/>
  <c r="C47" i="6"/>
  <c r="C62" i="6" s="1"/>
  <c r="E81" i="6" l="1"/>
  <c r="F81" i="6"/>
  <c r="F33" i="4" l="1"/>
  <c r="E33" i="4"/>
  <c r="C33" i="4"/>
  <c r="G33" i="4"/>
  <c r="D33" i="4"/>
  <c r="B33" i="4" l="1"/>
</calcChain>
</file>

<file path=xl/sharedStrings.xml><?xml version="1.0" encoding="utf-8"?>
<sst xmlns="http://schemas.openxmlformats.org/spreadsheetml/2006/main" count="1071" uniqueCount="746">
  <si>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</si>
  <si>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</si>
  <si>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</si>
  <si>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</si>
  <si>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</si>
  <si>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</si>
  <si>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</si>
  <si>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</si>
  <si>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</si>
  <si>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</si>
  <si>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</si>
  <si>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</si>
  <si>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</si>
  <si>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</si>
  <si>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</si>
  <si>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</si>
  <si>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</si>
  <si>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</si>
  <si>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</si>
  <si>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</si>
  <si>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</si>
  <si>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</si>
  <si>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</si>
  <si>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</si>
  <si>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</si>
  <si>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</si>
  <si>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</si>
  <si>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</si>
  <si>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</si>
  <si>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</si>
  <si>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</si>
  <si>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</si>
  <si>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</si>
  <si>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</si>
  <si>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</si>
  <si>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</si>
  <si>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</si>
  <si>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</si>
  <si>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</si>
  <si>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</si>
  <si>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</si>
  <si>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</si>
  <si>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</si>
  <si>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</si>
  <si>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</si>
  <si>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</si>
  <si>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</si>
  <si>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</si>
  <si>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</si>
  <si>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</si>
  <si>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</si>
  <si>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</si>
  <si>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</si>
  <si>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</si>
  <si>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</si>
  <si>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</si>
  <si>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</si>
  <si>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</si>
  <si>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</si>
  <si>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</si>
  <si>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</si>
  <si>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</si>
  <si>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</si>
  <si>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</si>
  <si>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</si>
  <si>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</si>
  <si>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</si>
  <si>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</si>
  <si>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</si>
  <si>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</si>
  <si>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</si>
  <si>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</si>
  <si>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</si>
  <si>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</si>
  <si>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</si>
  <si>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</si>
  <si>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</si>
  <si>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</si>
  <si>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</si>
  <si>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</si>
  <si>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</si>
  <si>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</si>
  <si>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</si>
  <si>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</si>
  <si>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</si>
  <si>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</si>
  <si>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</si>
  <si>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</si>
  <si>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</si>
  <si>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</si>
  <si>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</si>
  <si>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</si>
  <si>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</si>
  <si>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</si>
  <si>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</si>
  <si>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</si>
  <si>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</si>
  <si>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</si>
  <si>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</si>
  <si>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</si>
  <si>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</si>
  <si>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</si>
  <si>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</si>
  <si>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</si>
  <si>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</si>
  <si>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</si>
  <si>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</si>
  <si>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</si>
  <si>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</si>
  <si>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</si>
  <si>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</si>
  <si>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</si>
  <si>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</si>
  <si>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</si>
  <si>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</si>
  <si>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</si>
  <si>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</si>
  <si>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</si>
  <si>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</si>
  <si>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</si>
  <si>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</si>
  <si>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</si>
  <si>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</si>
  <si>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</si>
  <si>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</si>
  <si>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</si>
  <si>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</si>
  <si>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</si>
  <si>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</si>
  <si>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</si>
  <si>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</si>
  <si>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</si>
  <si>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</si>
  <si>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</si>
  <si>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</si>
  <si>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</si>
  <si>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</si>
  <si>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</si>
  <si>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</si>
  <si>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</si>
  <si>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</si>
  <si>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</si>
  <si>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</si>
  <si>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</si>
  <si>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</si>
  <si>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</si>
  <si>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</si>
  <si>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</si>
  <si>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</si>
  <si>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</si>
  <si>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</si>
  <si>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</si>
  <si>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</si>
  <si>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</si>
  <si>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</si>
  <si>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</si>
  <si>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</si>
  <si>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</si>
  <si>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</si>
  <si>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</si>
  <si>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</si>
  <si>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</si>
  <si>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</si>
  <si>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</si>
  <si>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</si>
  <si>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</si>
  <si>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</si>
  <si>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</si>
  <si>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</si>
  <si>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</si>
  <si>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</si>
  <si>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</si>
  <si>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</si>
  <si>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</si>
  <si>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</si>
  <si>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</si>
  <si>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</si>
  <si>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</si>
  <si>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</si>
  <si>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</si>
  <si>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</si>
  <si>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</si>
  <si>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</si>
  <si>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</si>
  <si>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</si>
  <si>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</si>
  <si>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</si>
  <si>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</si>
  <si>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</si>
  <si>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</si>
  <si>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</si>
  <si>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</si>
  <si>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</si>
  <si>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</si>
  <si>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</si>
  <si>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</si>
  <si>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</si>
  <si>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</si>
  <si>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</si>
  <si>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</si>
  <si>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</si>
  <si>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</si>
  <si>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</si>
  <si>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</si>
  <si>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</si>
  <si>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</si>
  <si>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</si>
  <si>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</si>
  <si>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</si>
  <si>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</si>
  <si>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</si>
  <si>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</si>
  <si>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</si>
  <si>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</si>
  <si>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</si>
  <si>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</si>
  <si>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</si>
  <si>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</si>
  <si>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</si>
  <si>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</si>
  <si>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</si>
  <si>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</si>
  <si>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</si>
  <si>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</si>
  <si>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</si>
  <si>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</si>
  <si>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</si>
  <si>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</si>
  <si>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</si>
  <si>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</si>
  <si>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</si>
  <si>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</si>
  <si>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</si>
  <si>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</si>
  <si>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</si>
  <si>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</si>
  <si>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</si>
  <si>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</si>
  <si>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</si>
  <si>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</si>
  <si>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</si>
  <si>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</si>
  <si>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</si>
  <si>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</si>
  <si>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</si>
  <si>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</si>
  <si>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</si>
  <si>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</si>
  <si>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</si>
  <si>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</si>
  <si>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</si>
  <si>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</si>
  <si>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</si>
  <si>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</si>
  <si>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</si>
  <si>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</si>
  <si>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</si>
  <si>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</si>
  <si>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</si>
  <si>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</si>
  <si>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</si>
  <si>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</si>
  <si>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</si>
  <si>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</si>
  <si>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</si>
  <si>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</si>
  <si>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</si>
  <si>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</si>
  <si>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</si>
  <si>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</si>
  <si>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</si>
  <si>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</si>
  <si>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</si>
  <si>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</si>
  <si>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</si>
  <si>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</si>
  <si>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</si>
  <si>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</si>
  <si>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</si>
  <si>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</si>
  <si>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</si>
  <si>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</si>
  <si>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</si>
  <si>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</si>
  <si>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</si>
  <si>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</si>
  <si>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</si>
  <si>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</si>
  <si>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</si>
  <si>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</si>
  <si>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</si>
  <si>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</si>
  <si>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</si>
  <si>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</si>
  <si>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</si>
  <si>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</si>
  <si>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</si>
  <si>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</si>
  <si>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</si>
  <si>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</si>
  <si>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</si>
  <si>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</si>
  <si>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</si>
  <si>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</si>
  <si>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</si>
  <si>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</si>
  <si>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</si>
  <si>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</si>
  <si>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</si>
  <si>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</si>
  <si>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</si>
  <si>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</si>
  <si>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</si>
  <si>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</si>
  <si>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</si>
  <si>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</si>
  <si>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</si>
  <si>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</si>
  <si>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</si>
  <si>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</si>
  <si>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</si>
  <si>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</si>
  <si>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</si>
  <si>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Gobierno del Estado de Guanajuato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</si>
  <si>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</si>
  <si>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</si>
  <si>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</si>
  <si>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</si>
  <si>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</si>
  <si>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</si>
  <si>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</si>
  <si>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</si>
  <si>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</si>
  <si>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</si>
  <si>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</si>
  <si>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</si>
  <si>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</si>
  <si>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</si>
  <si>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</si>
  <si>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</si>
  <si>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</si>
  <si>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</si>
  <si>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</si>
  <si>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</si>
  <si>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</si>
  <si>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</si>
  <si>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</si>
  <si>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</si>
  <si>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</si>
  <si>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</si>
  <si>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</si>
  <si>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</si>
  <si>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</si>
  <si>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</si>
  <si>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</si>
  <si>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</si>
  <si>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</si>
  <si>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</si>
  <si>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</si>
  <si>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</si>
  <si>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</si>
  <si>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</si>
  <si>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</si>
  <si>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</si>
  <si>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</si>
  <si>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</si>
  <si>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</si>
  <si>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</si>
  <si>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</si>
  <si>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</si>
  <si>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</si>
  <si>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</si>
  <si>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</si>
  <si>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</si>
  <si>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</si>
  <si>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</si>
  <si>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</si>
  <si>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</si>
  <si>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</si>
  <si>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</si>
  <si>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</si>
  <si>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</si>
  <si>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</si>
  <si>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</si>
  <si>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</si>
  <si>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</si>
  <si>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</si>
  <si>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</si>
  <si>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</si>
  <si>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</si>
  <si>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</si>
  <si>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</si>
  <si>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</si>
  <si>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</si>
  <si>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</si>
  <si>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</si>
  <si>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</si>
  <si>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</si>
  <si>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</si>
  <si>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</si>
  <si>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</si>
  <si>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</si>
  <si>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</si>
  <si>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</si>
  <si>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</si>
  <si>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</si>
  <si>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</si>
  <si>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</si>
  <si>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</si>
  <si>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</si>
  <si>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</si>
  <si>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</si>
  <si>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</si>
  <si>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</si>
  <si>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</si>
  <si>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</si>
  <si>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</si>
  <si>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</si>
  <si>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</si>
  <si>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</si>
  <si>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</si>
  <si>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</si>
  <si>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</si>
  <si>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</si>
  <si>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</si>
  <si>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</si>
  <si>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</si>
  <si>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</si>
  <si>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</si>
  <si>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</si>
  <si>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</si>
  <si>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</si>
  <si>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</si>
  <si>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</si>
  <si>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</si>
  <si>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</si>
  <si>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</si>
  <si>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</si>
  <si>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</si>
  <si>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</si>
  <si>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</si>
  <si>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</si>
  <si>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</si>
  <si>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</si>
  <si>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</si>
  <si>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</si>
  <si>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</si>
  <si>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</si>
  <si>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</si>
  <si>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</si>
  <si>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</si>
  <si>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</si>
  <si>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</si>
  <si>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</si>
  <si>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</si>
  <si>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</si>
  <si>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</si>
  <si>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</si>
  <si>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</si>
  <si>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</si>
  <si>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</si>
  <si>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</si>
  <si>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</si>
  <si>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</si>
  <si>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</si>
  <si>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</si>
  <si>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</si>
  <si>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</si>
  <si>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</si>
  <si>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</si>
  <si>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</si>
  <si>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</si>
  <si>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</si>
  <si>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</si>
  <si>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</si>
  <si>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</si>
  <si>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</si>
  <si>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</si>
  <si>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</si>
  <si>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</si>
  <si>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</si>
  <si>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</si>
  <si>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</si>
  <si>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</si>
  <si>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</si>
  <si>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</si>
  <si>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</si>
  <si>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</si>
  <si>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</si>
  <si>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</si>
  <si>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</si>
  <si>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</si>
  <si>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</si>
  <si>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</si>
  <si>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</si>
  <si>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</si>
  <si>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</si>
  <si>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</si>
  <si>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</si>
  <si>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</si>
  <si>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</si>
  <si>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</si>
  <si>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</si>
  <si>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</si>
  <si>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</si>
  <si>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</si>
  <si>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</si>
  <si>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</si>
  <si>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</si>
  <si>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</si>
  <si>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</si>
  <si>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</si>
  <si>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</si>
  <si>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</si>
  <si>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</si>
  <si>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</si>
  <si>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</si>
  <si>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</si>
  <si>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</si>
  <si>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</si>
  <si>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</si>
  <si>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</si>
  <si>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</si>
  <si>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</si>
  <si>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</si>
  <si>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</si>
  <si>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</si>
  <si>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</si>
  <si>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</si>
  <si>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</si>
  <si>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</si>
  <si>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</si>
  <si>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</si>
  <si>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</si>
  <si>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</si>
  <si>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</si>
  <si>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</si>
  <si>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</si>
  <si>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</si>
  <si>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</si>
  <si>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</si>
  <si>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</si>
  <si>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</si>
  <si>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</si>
  <si>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</si>
  <si>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</si>
  <si>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</si>
  <si>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</si>
  <si>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</si>
  <si>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</si>
  <si>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</si>
  <si>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</si>
  <si>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</si>
  <si>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</si>
  <si>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</si>
  <si>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</si>
  <si>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</si>
  <si>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</si>
  <si>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</si>
  <si>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</si>
  <si>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</si>
  <si>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</si>
  <si>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</si>
  <si>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</si>
  <si>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</si>
  <si>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</si>
  <si>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</si>
  <si>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</si>
  <si>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</si>
  <si>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</si>
  <si>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</si>
  <si>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</si>
  <si>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</si>
  <si>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</si>
  <si>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</si>
  <si>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</si>
  <si>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</si>
  <si>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</si>
  <si>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</si>
  <si>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</si>
  <si>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</si>
  <si>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</si>
  <si>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</si>
  <si>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</si>
  <si>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</si>
  <si>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</si>
  <si>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</si>
  <si>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</si>
  <si>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</si>
  <si>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</si>
  <si>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</si>
  <si>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</si>
  <si>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</si>
  <si>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</si>
  <si>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</si>
  <si>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</si>
  <si>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</si>
  <si>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</si>
  <si>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</si>
  <si>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</si>
  <si>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</si>
  <si>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</si>
  <si>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</si>
  <si>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</si>
  <si>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</si>
  <si>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</si>
  <si>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</si>
  <si>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</si>
  <si>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</si>
  <si>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</si>
  <si>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</si>
  <si>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</si>
  <si>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</si>
  <si>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</si>
  <si>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</si>
  <si>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</si>
  <si>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</si>
  <si>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</si>
  <si>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</si>
  <si>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</si>
  <si>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</si>
  <si>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</si>
  <si>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</si>
  <si>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</si>
  <si>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</si>
  <si>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Guía de Cumplimiento - LDF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</si>
  <si>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</si>
  <si>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</si>
  <si>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</si>
  <si>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</si>
  <si>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</si>
  <si>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</si>
  <si>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</si>
  <si>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</si>
  <si>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</si>
  <si>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</si>
  <si>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</si>
  <si>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</si>
  <si>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Si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</si>
  <si>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</si>
  <si>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</si>
  <si>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</si>
  <si>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</si>
  <si>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</si>
  <si>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</si>
  <si>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</si>
  <si>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</si>
  <si>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</si>
  <si>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</si>
  <si>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</si>
  <si>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</si>
  <si>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</si>
  <si>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</si>
  <si>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</si>
  <si>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</si>
  <si>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</si>
  <si>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</si>
  <si>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</si>
  <si>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</si>
  <si>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</si>
  <si>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N.A.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</si>
  <si>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</si>
  <si>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</si>
  <si>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</si>
  <si>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</si>
  <si>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</si>
  <si>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</si>
  <si>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</si>
  <si>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</si>
  <si>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</si>
  <si>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</si>
  <si>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</si>
  <si>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</si>
  <si>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</si>
  <si>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</si>
  <si>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</si>
  <si>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</si>
  <si>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</si>
  <si>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</si>
  <si>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</si>
  <si>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</si>
  <si>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</si>
  <si>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</si>
  <si>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</si>
  <si>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</si>
  <si>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</si>
  <si>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</si>
  <si>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</si>
  <si>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</si>
  <si>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</si>
  <si>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</si>
  <si>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</si>
  <si>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</si>
  <si>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</si>
  <si>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</si>
  <si>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</si>
  <si>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</si>
  <si>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</si>
  <si>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</si>
  <si>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</si>
  <si>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</si>
  <si>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</si>
  <si>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</si>
  <si>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</si>
  <si>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</si>
  <si>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</si>
  <si>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</si>
  <si>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</si>
  <si>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</si>
  <si>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</si>
  <si>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</si>
  <si>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</si>
  <si>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</si>
  <si>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</si>
  <si>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</si>
  <si>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</si>
  <si>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</si>
  <si>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</si>
  <si>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</si>
  <si>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NOMBRE DEL ENTE PÚBLICO, (a)
Guía de Cumplimiento de la Ley de Disciplina Financiera de las Entidades Federativas y Municipios
Del 1 de Enero al 31 de Diciembre de 2021 (b)</t>
  </si>
  <si>
    <t>SI</t>
  </si>
  <si>
    <t>NO</t>
  </si>
  <si>
    <t xml:space="preserve">Implementación
                                         </t>
  </si>
  <si>
    <t>pesos</t>
  </si>
  <si>
    <t>f. Monto de Ingresos Excedentes derivados de ILD destinados al fin señalado por el Artículo 14, párrafo segundo y en el artículo 21 y Noveno Transitorio de la LDF (jj)</t>
  </si>
  <si>
    <t xml:space="preserve">g. Monto de Ingresos Excedentes derivados de ILD en un nivel de endeudamiento sostenible de acuerdo al Sistema de Alertas hasta por el 5% de los recursos para cubrir el Gasto Corriente (kk) </t>
  </si>
  <si>
    <t>INSTITUTO TECNOLÓGICO SUPERIOR DE PURÍSIMA DEL RINCÓN</t>
  </si>
  <si>
    <t>P</t>
  </si>
  <si>
    <t>https://purisima.tecnm.mx/transparencia/documentos/base2021/ingresos/LIGTOITSPIA21.pdf</t>
  </si>
  <si>
    <t>https://purisima.tecnm.mx/transparencia/documentos/base2021/egresos/PEGTOITSPIA21.pdf</t>
  </si>
  <si>
    <t>http://portaldgi.guanajuato.gob.mx/CuentaPublica/public/main</t>
  </si>
  <si>
    <t>NO APLICA </t>
  </si>
  <si>
    <t>NO APLICA  </t>
  </si>
  <si>
    <t> NO APLICA </t>
  </si>
  <si>
    <t>https://purisima.tecnm.mx/transparencia/index.php</t>
  </si>
  <si>
    <t>del 01 de Enero al 30 de Junio de 2022</t>
  </si>
  <si>
    <t>b1) Protección Ambiental</t>
  </si>
  <si>
    <t>b5) Educación</t>
  </si>
  <si>
    <t>c3) Combustibles y Energía</t>
  </si>
  <si>
    <t>d1) Transacciones de la Deuda Publica / Costo Financiero de la Deuda</t>
  </si>
  <si>
    <t>d2) Transferencias, Participaciones y Aportaciones Entre Diferentes Niveles y Ordenes de Gobierno</t>
  </si>
  <si>
    <t>II. Gasto Etiquetado (II=A+B+C+D)</t>
  </si>
  <si>
    <t>al 31 de Diciembre de 2021 y al 30 de Septiembre de 2022</t>
  </si>
  <si>
    <t>31 de diciembre de 2021</t>
  </si>
  <si>
    <t>Al 31 de Diciembre de 2020 y al 30 de Septiembre de 2021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</si>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</sst>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dd/mm/yyyy;@"/>
    <numFmt numFmtId="167" formatCode="General_)"/>
    <numFmt numFmtId="168" formatCode="_(* #,##0.00_);_(* \(#,##0.00\);_(* &quot;-&quot;??_);_(@_)"/>
    <numFmt numFmtId="169" formatCode="#,##0_ ;\-#,##0\ "/>
  </numFmts>
  <fonts count="8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b/>
      <sz val="14"/>
      <color rgb="FF000000"/>
      <name val="Wingdings 2"/>
      <family val="1"/>
      <charset val="2"/>
    </font>
    <font>
      <sz val="10"/>
      <color theme="1"/>
      <name val="Arial"/>
      <family val="2"/>
    </font>
    <font>
      <b/>
      <sz val="10"/>
      <color theme="1"/>
      <name val="Wingdings 2"/>
      <family val="1"/>
      <charset val="2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7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7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3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6" fillId="39" borderId="0" applyNumberFormat="0" applyBorder="0" applyAlignment="0" applyProtection="0"/>
    <xf numFmtId="0" fontId="28" fillId="6" borderId="0" applyNumberFormat="0" applyBorder="0" applyAlignment="0" applyProtection="0"/>
    <xf numFmtId="0" fontId="47" fillId="40" borderId="30" applyNumberFormat="0" applyAlignment="0" applyProtection="0"/>
    <xf numFmtId="0" fontId="33" fillId="10" borderId="21" applyNumberFormat="0" applyAlignment="0" applyProtection="0"/>
    <xf numFmtId="0" fontId="48" fillId="41" borderId="31" applyNumberFormat="0" applyAlignment="0" applyProtection="0"/>
    <xf numFmtId="0" fontId="35" fillId="11" borderId="24" applyNumberFormat="0" applyAlignment="0" applyProtection="0"/>
    <xf numFmtId="0" fontId="49" fillId="0" borderId="32" applyNumberFormat="0" applyFill="0" applyAlignment="0" applyProtection="0"/>
    <xf numFmtId="0" fontId="34" fillId="0" borderId="23" applyNumberFormat="0" applyFill="0" applyAlignment="0" applyProtection="0"/>
    <xf numFmtId="0" fontId="25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51" fillId="42" borderId="30" applyNumberFormat="0" applyAlignment="0" applyProtection="0"/>
    <xf numFmtId="0" fontId="31" fillId="9" borderId="21" applyNumberFormat="0" applyAlignment="0" applyProtection="0"/>
    <xf numFmtId="0" fontId="52" fillId="0" borderId="0" applyNumberFormat="0" applyFill="0" applyBorder="0" applyAlignment="0" applyProtection="0"/>
    <xf numFmtId="2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Protection="0">
      <alignment horizontal="center"/>
    </xf>
    <xf numFmtId="0" fontId="55" fillId="43" borderId="0" applyNumberFormat="0" applyBorder="0" applyAlignment="0" applyProtection="0"/>
    <xf numFmtId="0" fontId="29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7" fillId="42" borderId="0" applyNumberFormat="0" applyBorder="0" applyAlignment="0" applyProtection="0"/>
    <xf numFmtId="0" fontId="30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40" borderId="34" applyNumberFormat="0" applyAlignment="0" applyProtection="0"/>
    <xf numFmtId="0" fontId="32" fillId="10" borderId="22" applyNumberFormat="0" applyAlignment="0" applyProtection="0"/>
    <xf numFmtId="4" fontId="22" fillId="45" borderId="17" applyNumberFormat="0" applyProtection="0">
      <alignment vertical="center"/>
    </xf>
    <xf numFmtId="4" fontId="22" fillId="45" borderId="17" applyNumberFormat="0" applyProtection="0">
      <alignment vertical="center"/>
    </xf>
    <xf numFmtId="4" fontId="60" fillId="46" borderId="17" applyNumberFormat="0" applyProtection="0">
      <alignment horizontal="center" vertical="center" wrapText="1"/>
    </xf>
    <xf numFmtId="4" fontId="61" fillId="45" borderId="17" applyNumberFormat="0" applyProtection="0">
      <alignment vertical="center"/>
    </xf>
    <xf numFmtId="4" fontId="61" fillId="45" borderId="17" applyNumberFormat="0" applyProtection="0">
      <alignment vertical="center"/>
    </xf>
    <xf numFmtId="4" fontId="62" fillId="47" borderId="17" applyNumberFormat="0" applyProtection="0">
      <alignment horizontal="center" vertical="center" wrapText="1"/>
    </xf>
    <xf numFmtId="4" fontId="22" fillId="45" borderId="17" applyNumberFormat="0" applyProtection="0">
      <alignment horizontal="left" vertical="center" indent="1"/>
    </xf>
    <xf numFmtId="4" fontId="22" fillId="45" borderId="17" applyNumberFormat="0" applyProtection="0">
      <alignment horizontal="left" vertical="center" indent="1"/>
    </xf>
    <xf numFmtId="4" fontId="63" fillId="46" borderId="17" applyNumberFormat="0" applyProtection="0">
      <alignment horizontal="left" vertical="center" wrapText="1"/>
    </xf>
    <xf numFmtId="0" fontId="22" fillId="45" borderId="17" applyNumberFormat="0" applyProtection="0">
      <alignment horizontal="left" vertical="top" indent="1"/>
    </xf>
    <xf numFmtId="4" fontId="64" fillId="48" borderId="0" applyNumberFormat="0" applyProtection="0">
      <alignment horizontal="left" vertical="center" wrapText="1"/>
    </xf>
    <xf numFmtId="4" fontId="23" fillId="49" borderId="17" applyNumberFormat="0" applyProtection="0">
      <alignment horizontal="right" vertical="center"/>
    </xf>
    <xf numFmtId="4" fontId="23" fillId="49" borderId="17" applyNumberFormat="0" applyProtection="0">
      <alignment horizontal="right" vertical="center"/>
    </xf>
    <xf numFmtId="4" fontId="65" fillId="50" borderId="17" applyNumberFormat="0" applyProtection="0">
      <alignment horizontal="right" vertical="center"/>
    </xf>
    <xf numFmtId="4" fontId="23" fillId="51" borderId="17" applyNumberFormat="0" applyProtection="0">
      <alignment horizontal="right" vertical="center"/>
    </xf>
    <xf numFmtId="4" fontId="23" fillId="51" borderId="17" applyNumberFormat="0" applyProtection="0">
      <alignment horizontal="right" vertical="center"/>
    </xf>
    <xf numFmtId="4" fontId="65" fillId="52" borderId="17" applyNumberFormat="0" applyProtection="0">
      <alignment horizontal="right" vertical="center"/>
    </xf>
    <xf numFmtId="4" fontId="23" fillId="53" borderId="17" applyNumberFormat="0" applyProtection="0">
      <alignment horizontal="right" vertical="center"/>
    </xf>
    <xf numFmtId="4" fontId="23" fillId="53" borderId="17" applyNumberFormat="0" applyProtection="0">
      <alignment horizontal="right" vertical="center"/>
    </xf>
    <xf numFmtId="4" fontId="65" fillId="54" borderId="17" applyNumberFormat="0" applyProtection="0">
      <alignment horizontal="right" vertical="center"/>
    </xf>
    <xf numFmtId="4" fontId="23" fillId="55" borderId="17" applyNumberFormat="0" applyProtection="0">
      <alignment horizontal="right" vertical="center"/>
    </xf>
    <xf numFmtId="4" fontId="23" fillId="55" borderId="17" applyNumberFormat="0" applyProtection="0">
      <alignment horizontal="right" vertical="center"/>
    </xf>
    <xf numFmtId="4" fontId="65" fillId="56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23" fillId="57" borderId="17" applyNumberFormat="0" applyProtection="0">
      <alignment horizontal="right" vertical="center"/>
    </xf>
    <xf numFmtId="4" fontId="65" fillId="58" borderId="17" applyNumberFormat="0" applyProtection="0">
      <alignment horizontal="right" vertical="center"/>
    </xf>
    <xf numFmtId="4" fontId="23" fillId="46" borderId="17" applyNumberFormat="0" applyProtection="0">
      <alignment horizontal="right" vertical="center"/>
    </xf>
    <xf numFmtId="4" fontId="23" fillId="46" borderId="17" applyNumberFormat="0" applyProtection="0">
      <alignment horizontal="right" vertical="center"/>
    </xf>
    <xf numFmtId="4" fontId="65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65" fillId="61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65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65" fillId="65" borderId="17" applyNumberFormat="0" applyProtection="0">
      <alignment horizontal="right" vertical="center"/>
    </xf>
    <xf numFmtId="4" fontId="22" fillId="66" borderId="35" applyNumberFormat="0" applyProtection="0">
      <alignment horizontal="left" vertical="center" indent="1"/>
    </xf>
    <xf numFmtId="4" fontId="22" fillId="66" borderId="35" applyNumberFormat="0" applyProtection="0">
      <alignment horizontal="left" vertical="center" indent="1"/>
    </xf>
    <xf numFmtId="4" fontId="66" fillId="66" borderId="33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66" fillId="68" borderId="0" applyNumberFormat="0" applyProtection="0">
      <alignment horizontal="left" vertical="center" indent="1"/>
    </xf>
    <xf numFmtId="4" fontId="67" fillId="69" borderId="0" applyNumberFormat="0" applyProtection="0">
      <alignment horizontal="left" vertical="center" indent="1"/>
    </xf>
    <xf numFmtId="4" fontId="67" fillId="69" borderId="0" applyNumberFormat="0" applyProtection="0">
      <alignment horizontal="left" vertical="center" indent="1"/>
    </xf>
    <xf numFmtId="4" fontId="67" fillId="69" borderId="0" applyNumberFormat="0" applyProtection="0">
      <alignment horizontal="left" vertical="center" indent="1"/>
    </xf>
    <xf numFmtId="4" fontId="67" fillId="69" borderId="0" applyNumberFormat="0" applyProtection="0">
      <alignment horizontal="left" vertical="center" indent="1"/>
    </xf>
    <xf numFmtId="4" fontId="67" fillId="69" borderId="0" applyNumberFormat="0" applyProtection="0">
      <alignment horizontal="left" vertical="center" indent="1"/>
    </xf>
    <xf numFmtId="4" fontId="23" fillId="5" borderId="17" applyNumberFormat="0" applyProtection="0">
      <alignment horizontal="right" vertical="center"/>
    </xf>
    <xf numFmtId="4" fontId="23" fillId="5" borderId="17" applyNumberFormat="0" applyProtection="0">
      <alignment horizontal="right" vertical="center"/>
    </xf>
    <xf numFmtId="4" fontId="65" fillId="70" borderId="17" applyNumberFormat="0" applyProtection="0">
      <alignment horizontal="right" vertical="center"/>
    </xf>
    <xf numFmtId="4" fontId="23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23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3" fillId="72" borderId="17" applyNumberFormat="0" applyProtection="0">
      <alignment vertical="center"/>
    </xf>
    <xf numFmtId="4" fontId="23" fillId="72" borderId="17" applyNumberFormat="0" applyProtection="0">
      <alignment vertical="center"/>
    </xf>
    <xf numFmtId="4" fontId="65" fillId="73" borderId="17" applyNumberFormat="0" applyProtection="0">
      <alignment vertical="center"/>
    </xf>
    <xf numFmtId="4" fontId="68" fillId="72" borderId="17" applyNumberFormat="0" applyProtection="0">
      <alignment vertical="center"/>
    </xf>
    <xf numFmtId="4" fontId="68" fillId="72" borderId="17" applyNumberFormat="0" applyProtection="0">
      <alignment vertical="center"/>
    </xf>
    <xf numFmtId="4" fontId="69" fillId="73" borderId="17" applyNumberFormat="0" applyProtection="0">
      <alignment vertical="center"/>
    </xf>
    <xf numFmtId="4" fontId="23" fillId="72" borderId="17" applyNumberFormat="0" applyProtection="0">
      <alignment horizontal="left" vertical="center" indent="1"/>
    </xf>
    <xf numFmtId="4" fontId="23" fillId="72" borderId="17" applyNumberFormat="0" applyProtection="0">
      <alignment horizontal="left" vertical="center" indent="1"/>
    </xf>
    <xf numFmtId="4" fontId="67" fillId="70" borderId="36" applyNumberFormat="0" applyProtection="0">
      <alignment horizontal="left" vertical="center" indent="1"/>
    </xf>
    <xf numFmtId="0" fontId="23" fillId="72" borderId="17" applyNumberFormat="0" applyProtection="0">
      <alignment horizontal="left" vertical="top" indent="1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70" fillId="48" borderId="37" applyNumberFormat="0" applyProtection="0">
      <alignment horizontal="center" vertical="center" wrapText="1"/>
    </xf>
    <xf numFmtId="4" fontId="68" fillId="67" borderId="17" applyNumberFormat="0" applyProtection="0">
      <alignment horizontal="right" vertical="center"/>
    </xf>
    <xf numFmtId="4" fontId="68" fillId="67" borderId="17" applyNumberFormat="0" applyProtection="0">
      <alignment horizontal="right" vertical="center"/>
    </xf>
    <xf numFmtId="4" fontId="69" fillId="73" borderId="17" applyNumberFormat="0" applyProtection="0">
      <alignment horizontal="center" vertical="center" wrapText="1"/>
    </xf>
    <xf numFmtId="4" fontId="23" fillId="5" borderId="17" applyNumberFormat="0" applyProtection="0">
      <alignment horizontal="left" vertical="center" indent="1"/>
    </xf>
    <xf numFmtId="4" fontId="23" fillId="5" borderId="17" applyNumberFormat="0" applyProtection="0">
      <alignment horizontal="left" vertical="center" indent="1"/>
    </xf>
    <xf numFmtId="4" fontId="71" fillId="74" borderId="37" applyNumberFormat="0" applyProtection="0">
      <alignment horizontal="left" vertical="center" wrapText="1"/>
    </xf>
    <xf numFmtId="0" fontId="23" fillId="5" borderId="17" applyNumberFormat="0" applyProtection="0">
      <alignment horizontal="left" vertical="top" indent="1"/>
    </xf>
    <xf numFmtId="4" fontId="72" fillId="75" borderId="0" applyNumberFormat="0" applyProtection="0">
      <alignment horizontal="left" vertical="center" indent="1"/>
    </xf>
    <xf numFmtId="4" fontId="72" fillId="75" borderId="0" applyNumberFormat="0" applyProtection="0">
      <alignment horizontal="left" vertical="center" indent="1"/>
    </xf>
    <xf numFmtId="4" fontId="72" fillId="75" borderId="0" applyNumberFormat="0" applyProtection="0">
      <alignment horizontal="left" vertical="center" indent="1"/>
    </xf>
    <xf numFmtId="4" fontId="72" fillId="75" borderId="0" applyNumberFormat="0" applyProtection="0">
      <alignment horizontal="left" vertical="center" indent="1"/>
    </xf>
    <xf numFmtId="4" fontId="72" fillId="75" borderId="0" applyNumberFormat="0" applyProtection="0">
      <alignment horizontal="left" vertical="center" indent="1"/>
    </xf>
    <xf numFmtId="4" fontId="73" fillId="67" borderId="17" applyNumberFormat="0" applyProtection="0">
      <alignment horizontal="right" vertical="center"/>
    </xf>
    <xf numFmtId="4" fontId="73" fillId="67" borderId="17" applyNumberFormat="0" applyProtection="0">
      <alignment horizontal="right" vertical="center"/>
    </xf>
    <xf numFmtId="4" fontId="74" fillId="73" borderId="17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9" fillId="0" borderId="39" applyNumberFormat="0" applyFill="0" applyAlignment="0" applyProtection="0"/>
    <xf numFmtId="0" fontId="26" fillId="0" borderId="19" applyNumberFormat="0" applyFill="0" applyAlignment="0" applyProtection="0"/>
    <xf numFmtId="0" fontId="50" fillId="0" borderId="40" applyNumberFormat="0" applyFill="0" applyAlignment="0" applyProtection="0"/>
    <xf numFmtId="0" fontId="27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2" fillId="0" borderId="41" applyNumberFormat="0" applyFill="0" applyAlignment="0" applyProtection="0"/>
    <xf numFmtId="0" fontId="52" fillId="0" borderId="41" applyNumberFormat="0" applyFill="0" applyAlignment="0" applyProtection="0"/>
    <xf numFmtId="0" fontId="80" fillId="0" borderId="42" applyNumberFormat="0" applyFill="0" applyAlignment="0" applyProtection="0"/>
    <xf numFmtId="0" fontId="52" fillId="0" borderId="41" applyNumberFormat="0" applyFill="0" applyAlignment="0" applyProtection="0"/>
    <xf numFmtId="0" fontId="80" fillId="0" borderId="42" applyNumberFormat="0" applyFill="0" applyAlignment="0" applyProtection="0"/>
    <xf numFmtId="0" fontId="1" fillId="0" borderId="25" applyNumberFormat="0" applyFill="0" applyAlignment="0" applyProtection="0"/>
    <xf numFmtId="0" fontId="52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8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68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0" fontId="0" fillId="0" borderId="13" xfId="0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0" fillId="0" borderId="13" xfId="0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14" xfId="0" applyFont="1" applyBorder="1" applyAlignment="1">
      <alignment vertical="center"/>
    </xf>
    <xf numFmtId="164" fontId="0" fillId="0" borderId="14" xfId="3" applyNumberFormat="1" applyFont="1" applyFill="1" applyBorder="1" applyAlignment="1">
      <alignment horizontal="right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horizontal="left" indent="3"/>
    </xf>
    <xf numFmtId="0" fontId="0" fillId="2" borderId="16" xfId="0" applyFill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166" fontId="0" fillId="0" borderId="13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/>
    </xf>
    <xf numFmtId="16" fontId="0" fillId="0" borderId="13" xfId="0" applyNumberFormat="1" applyBorder="1" applyAlignment="1">
      <alignment vertical="center"/>
    </xf>
    <xf numFmtId="43" fontId="0" fillId="0" borderId="14" xfId="3" applyFont="1" applyFill="1" applyBorder="1"/>
    <xf numFmtId="0" fontId="17" fillId="0" borderId="0" xfId="0" applyFont="1"/>
    <xf numFmtId="0" fontId="18" fillId="0" borderId="0" xfId="0" applyFont="1" applyAlignment="1">
      <alignment vertical="center"/>
    </xf>
    <xf numFmtId="164" fontId="0" fillId="0" borderId="13" xfId="3" applyNumberFormat="1" applyFont="1" applyFill="1" applyBorder="1"/>
    <xf numFmtId="0" fontId="19" fillId="0" borderId="0" xfId="0" applyFont="1"/>
    <xf numFmtId="0" fontId="0" fillId="0" borderId="13" xfId="0" applyBorder="1" applyAlignment="1">
      <alignment horizontal="left" indent="6"/>
    </xf>
    <xf numFmtId="0" fontId="0" fillId="0" borderId="13" xfId="0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4" fontId="0" fillId="0" borderId="14" xfId="3" applyNumberFormat="1" applyFont="1" applyFill="1" applyBorder="1"/>
    <xf numFmtId="4" fontId="0" fillId="0" borderId="0" xfId="3" applyNumberFormat="1" applyFont="1"/>
    <xf numFmtId="4" fontId="9" fillId="0" borderId="0" xfId="3" applyNumberFormat="1" applyFont="1"/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0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1" fillId="0" borderId="13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38" fillId="36" borderId="4" xfId="1" applyFont="1" applyFill="1" applyBorder="1" applyAlignment="1" applyProtection="1">
      <alignment horizontal="center" vertical="center" wrapText="1"/>
      <protection locked="0"/>
    </xf>
    <xf numFmtId="0" fontId="38" fillId="36" borderId="6" xfId="1" applyFont="1" applyFill="1" applyBorder="1" applyAlignment="1">
      <alignment horizontal="center" vertical="center"/>
    </xf>
    <xf numFmtId="4" fontId="38" fillId="36" borderId="12" xfId="1" applyNumberFormat="1" applyFont="1" applyFill="1" applyBorder="1" applyAlignment="1">
      <alignment horizontal="center" vertical="center" wrapText="1"/>
    </xf>
    <xf numFmtId="4" fontId="38" fillId="36" borderId="6" xfId="1" applyNumberFormat="1" applyFont="1" applyFill="1" applyBorder="1" applyAlignment="1">
      <alignment horizontal="center" vertical="center" wrapText="1"/>
    </xf>
    <xf numFmtId="0" fontId="38" fillId="36" borderId="9" xfId="1" applyFont="1" applyFill="1" applyBorder="1" applyAlignment="1" applyProtection="1">
      <alignment horizontal="center" vertical="center" wrapText="1"/>
      <protection locked="0"/>
    </xf>
    <xf numFmtId="0" fontId="38" fillId="36" borderId="11" xfId="1" applyFont="1" applyFill="1" applyBorder="1" applyAlignment="1">
      <alignment horizontal="center" vertical="center"/>
    </xf>
    <xf numFmtId="4" fontId="38" fillId="36" borderId="29" xfId="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42" fillId="0" borderId="28" xfId="0" applyFont="1" applyBorder="1" applyAlignment="1">
      <alignment horizontal="left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44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 wrapText="1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vertical="center"/>
      <protection locked="0"/>
    </xf>
    <xf numFmtId="15" fontId="5" fillId="0" borderId="27" xfId="0" applyNumberFormat="1" applyFont="1" applyBorder="1" applyAlignment="1" applyProtection="1">
      <alignment vertical="center"/>
      <protection locked="0"/>
    </xf>
    <xf numFmtId="4" fontId="5" fillId="0" borderId="27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vertical="center" wrapText="1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5" fillId="0" borderId="28" xfId="0" applyFont="1" applyBorder="1" applyAlignment="1">
      <alignment horizontal="left" vertical="center" wrapText="1"/>
    </xf>
    <xf numFmtId="15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15" fontId="5" fillId="0" borderId="0" xfId="1" applyNumberFormat="1" applyFont="1" applyAlignment="1">
      <alignment vertical="center"/>
    </xf>
    <xf numFmtId="0" fontId="38" fillId="36" borderId="26" xfId="1" applyFont="1" applyFill="1" applyBorder="1" applyAlignment="1" applyProtection="1">
      <alignment vertical="center" wrapText="1"/>
      <protection locked="0"/>
    </xf>
    <xf numFmtId="0" fontId="38" fillId="36" borderId="7" xfId="1" applyFont="1" applyFill="1" applyBorder="1" applyAlignment="1" applyProtection="1">
      <alignment horizontal="center" vertical="center" wrapText="1"/>
      <protection locked="0"/>
    </xf>
    <xf numFmtId="0" fontId="38" fillId="36" borderId="8" xfId="1" applyFont="1" applyFill="1" applyBorder="1" applyAlignment="1">
      <alignment horizontal="center" vertical="center"/>
    </xf>
    <xf numFmtId="0" fontId="38" fillId="36" borderId="26" xfId="1" applyFont="1" applyFill="1" applyBorder="1" applyAlignment="1" applyProtection="1">
      <alignment horizontal="center" vertical="center" wrapText="1"/>
      <protection locked="0"/>
    </xf>
    <xf numFmtId="0" fontId="38" fillId="36" borderId="28" xfId="1" applyFont="1" applyFill="1" applyBorder="1" applyAlignment="1" applyProtection="1">
      <alignment horizontal="center" vertical="center" wrapText="1"/>
      <protection locked="0"/>
    </xf>
    <xf numFmtId="0" fontId="38" fillId="36" borderId="27" xfId="1" applyFont="1" applyFill="1" applyBorder="1" applyAlignment="1" applyProtection="1">
      <alignment horizontal="center" vertical="center" wrapText="1"/>
      <protection locked="0"/>
    </xf>
    <xf numFmtId="0" fontId="81" fillId="0" borderId="1" xfId="0" applyFont="1" applyBorder="1" applyAlignment="1">
      <alignment horizontal="center" vertical="center"/>
    </xf>
    <xf numFmtId="4" fontId="5" fillId="0" borderId="29" xfId="0" applyNumberFormat="1" applyFont="1" applyBorder="1" applyAlignment="1" applyProtection="1">
      <alignment vertical="center"/>
      <protection locked="0"/>
    </xf>
    <xf numFmtId="0" fontId="82" fillId="0" borderId="29" xfId="861" applyBorder="1" applyAlignment="1">
      <alignment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83" fillId="0" borderId="1" xfId="0" applyFont="1" applyBorder="1" applyAlignment="1">
      <alignment vertical="center"/>
    </xf>
    <xf numFmtId="164" fontId="5" fillId="0" borderId="29" xfId="0" applyNumberFormat="1" applyFont="1" applyBorder="1" applyAlignment="1" applyProtection="1">
      <alignment vertical="center"/>
      <protection locked="0"/>
    </xf>
    <xf numFmtId="0" fontId="84" fillId="0" borderId="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169" fontId="0" fillId="0" borderId="13" xfId="3" applyNumberFormat="1" applyFont="1" applyFill="1" applyBorder="1" applyAlignment="1" applyProtection="1">
      <alignment vertical="center"/>
      <protection locked="0"/>
    </xf>
    <xf numFmtId="1" fontId="0" fillId="0" borderId="13" xfId="0" applyNumberFormat="1" applyBorder="1" applyAlignment="1">
      <alignment vertical="center"/>
    </xf>
    <xf numFmtId="1" fontId="1" fillId="0" borderId="8" xfId="0" applyNumberFormat="1" applyFont="1" applyBorder="1" applyAlignment="1">
      <alignment horizontal="left" vertical="center" indent="2"/>
    </xf>
    <xf numFmtId="1" fontId="0" fillId="0" borderId="13" xfId="3" applyNumberFormat="1" applyFont="1" applyFill="1" applyBorder="1" applyAlignment="1" applyProtection="1">
      <alignment horizontal="right" vertical="center"/>
      <protection locked="0"/>
    </xf>
    <xf numFmtId="1" fontId="0" fillId="0" borderId="8" xfId="0" applyNumberFormat="1" applyBorder="1" applyAlignment="1">
      <alignment horizontal="left" vertical="center" indent="3"/>
    </xf>
    <xf numFmtId="1" fontId="9" fillId="0" borderId="13" xfId="3" applyNumberFormat="1" applyFont="1" applyFill="1" applyBorder="1" applyAlignment="1" applyProtection="1">
      <alignment horizontal="right" vertical="center"/>
      <protection locked="0"/>
    </xf>
    <xf numFmtId="1" fontId="0" fillId="0" borderId="8" xfId="0" applyNumberFormat="1" applyBorder="1" applyAlignment="1">
      <alignment horizontal="left" vertical="center" indent="5"/>
    </xf>
    <xf numFmtId="1" fontId="0" fillId="0" borderId="13" xfId="3" applyNumberFormat="1" applyFont="1" applyFill="1" applyBorder="1" applyAlignment="1">
      <alignment horizontal="right" vertical="center"/>
    </xf>
    <xf numFmtId="1" fontId="1" fillId="0" borderId="13" xfId="3" applyNumberFormat="1" applyFont="1" applyFill="1" applyBorder="1" applyAlignment="1" applyProtection="1">
      <alignment horizontal="right" vertical="center"/>
      <protection locked="0"/>
    </xf>
    <xf numFmtId="1" fontId="0" fillId="0" borderId="8" xfId="0" applyNumberFormat="1" applyBorder="1" applyAlignment="1">
      <alignment horizontal="left" indent="3"/>
    </xf>
    <xf numFmtId="1" fontId="1" fillId="0" borderId="8" xfId="0" applyNumberFormat="1" applyFont="1" applyBorder="1" applyAlignment="1">
      <alignment horizontal="left" indent="2"/>
    </xf>
    <xf numFmtId="1" fontId="0" fillId="0" borderId="13" xfId="0" applyNumberFormat="1" applyBorder="1" applyAlignment="1">
      <alignment horizontal="right" vertical="center"/>
    </xf>
    <xf numFmtId="1" fontId="0" fillId="0" borderId="8" xfId="0" applyNumberFormat="1" applyBorder="1" applyAlignment="1">
      <alignment horizontal="left" vertical="center" indent="2"/>
    </xf>
    <xf numFmtId="169" fontId="1" fillId="0" borderId="13" xfId="3" applyNumberFormat="1" applyFont="1" applyFill="1" applyBorder="1" applyAlignment="1" applyProtection="1">
      <alignment horizontal="right" vertical="center"/>
      <protection locked="0"/>
    </xf>
    <xf numFmtId="169" fontId="0" fillId="0" borderId="13" xfId="3" applyNumberFormat="1" applyFont="1" applyFill="1" applyBorder="1" applyAlignment="1" applyProtection="1">
      <alignment horizontal="right" vertical="center"/>
      <protection locked="0"/>
    </xf>
    <xf numFmtId="169" fontId="9" fillId="0" borderId="13" xfId="3" applyNumberFormat="1" applyFont="1" applyFill="1" applyBorder="1" applyAlignment="1" applyProtection="1">
      <alignment horizontal="right" vertical="center"/>
      <protection locked="0"/>
    </xf>
    <xf numFmtId="169" fontId="0" fillId="0" borderId="13" xfId="3" applyNumberFormat="1" applyFont="1" applyFill="1" applyBorder="1" applyAlignment="1">
      <alignment horizontal="right"/>
    </xf>
    <xf numFmtId="169" fontId="0" fillId="2" borderId="16" xfId="3" applyNumberFormat="1" applyFont="1" applyFill="1" applyBorder="1" applyAlignment="1">
      <alignment horizontal="right"/>
    </xf>
    <xf numFmtId="169" fontId="0" fillId="0" borderId="13" xfId="3" applyNumberFormat="1" applyFont="1" applyBorder="1" applyAlignment="1">
      <alignment horizontal="right"/>
    </xf>
    <xf numFmtId="169" fontId="0" fillId="0" borderId="13" xfId="3" applyNumberFormat="1" applyFont="1" applyFill="1" applyBorder="1" applyAlignment="1">
      <alignment horizontal="right" vertical="center"/>
    </xf>
    <xf numFmtId="169" fontId="1" fillId="0" borderId="13" xfId="3" applyNumberFormat="1" applyFont="1" applyFill="1" applyBorder="1" applyAlignment="1" applyProtection="1">
      <alignment vertical="center"/>
      <protection locked="0"/>
    </xf>
    <xf numFmtId="169" fontId="0" fillId="2" borderId="16" xfId="0" applyNumberFormat="1" applyFill="1" applyBorder="1" applyAlignment="1">
      <alignment vertical="center"/>
    </xf>
    <xf numFmtId="169" fontId="0" fillId="0" borderId="13" xfId="0" applyNumberFormat="1" applyBorder="1" applyAlignment="1" applyProtection="1">
      <alignment vertical="center"/>
      <protection locked="0"/>
    </xf>
    <xf numFmtId="169" fontId="0" fillId="0" borderId="13" xfId="3" applyNumberFormat="1" applyFont="1" applyFill="1" applyBorder="1" applyAlignment="1">
      <alignment vertical="center"/>
    </xf>
    <xf numFmtId="169" fontId="0" fillId="0" borderId="13" xfId="0" applyNumberFormat="1" applyBorder="1" applyAlignment="1">
      <alignment vertical="center"/>
    </xf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20" fillId="2" borderId="16" xfId="3" applyNumberFormat="1" applyFont="1" applyFill="1" applyBorder="1" applyAlignment="1"/>
    <xf numFmtId="3" fontId="21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0" fillId="0" borderId="14" xfId="0" applyNumberFormat="1" applyBorder="1"/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3" applyNumberFormat="1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1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Border="1" applyProtection="1">
      <protection locked="0"/>
    </xf>
    <xf numFmtId="3" fontId="21" fillId="2" borderId="16" xfId="3" applyNumberFormat="1" applyFont="1" applyFill="1" applyBorder="1"/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0" fillId="2" borderId="16" xfId="3" applyNumberFormat="1" applyFont="1" applyFill="1" applyBorder="1" applyAlignment="1">
      <alignment vertical="center"/>
    </xf>
    <xf numFmtId="43" fontId="0" fillId="3" borderId="13" xfId="3" applyFont="1" applyFill="1" applyBorder="1" applyAlignment="1" applyProtection="1">
      <alignment vertical="center"/>
      <protection locked="0"/>
    </xf>
    <xf numFmtId="43" fontId="1" fillId="3" borderId="13" xfId="3" applyFont="1" applyFill="1" applyBorder="1" applyAlignment="1" applyProtection="1">
      <alignment vertical="center"/>
      <protection locked="0"/>
    </xf>
    <xf numFmtId="43" fontId="9" fillId="3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0" fontId="0" fillId="0" borderId="14" xfId="0" applyBorder="1" applyAlignment="1">
      <alignment horizontal="left" vertical="center" wrapText="1" indent="9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8" fillId="36" borderId="26" xfId="1" applyFont="1" applyFill="1" applyBorder="1" applyAlignment="1" applyProtection="1">
      <alignment horizontal="center" vertical="center" wrapText="1"/>
      <protection locked="0"/>
    </xf>
    <xf numFmtId="0" fontId="38" fillId="36" borderId="27" xfId="1" applyFont="1" applyFill="1" applyBorder="1" applyAlignment="1" applyProtection="1">
      <alignment horizontal="center" vertical="center" wrapText="1"/>
      <protection locked="0"/>
    </xf>
    <xf numFmtId="0" fontId="38" fillId="36" borderId="28" xfId="1" applyFont="1" applyFill="1" applyBorder="1" applyAlignment="1" applyProtection="1">
      <alignment horizontal="center" vertical="center" wrapText="1"/>
      <protection locked="0"/>
    </xf>
    <xf numFmtId="0" fontId="38" fillId="36" borderId="26" xfId="1" applyFont="1" applyFill="1" applyBorder="1" applyAlignment="1" applyProtection="1">
      <alignment horizontal="center" wrapText="1"/>
      <protection locked="0"/>
    </xf>
    <xf numFmtId="0" fontId="38" fillId="36" borderId="27" xfId="1" applyFont="1" applyFill="1" applyBorder="1" applyAlignment="1" applyProtection="1">
      <alignment horizontal="center" wrapText="1"/>
      <protection locked="0"/>
    </xf>
    <xf numFmtId="0" fontId="38" fillId="36" borderId="28" xfId="1" applyFont="1" applyFill="1" applyBorder="1" applyAlignment="1" applyProtection="1">
      <alignment horizontal="center" wrapText="1"/>
      <protection locked="0"/>
    </xf>
    <xf numFmtId="4" fontId="38" fillId="36" borderId="26" xfId="1" applyNumberFormat="1" applyFont="1" applyFill="1" applyBorder="1" applyAlignment="1">
      <alignment horizontal="center" vertical="center" wrapText="1"/>
    </xf>
    <xf numFmtId="4" fontId="38" fillId="36" borderId="28" xfId="1" applyNumberFormat="1" applyFont="1" applyFill="1" applyBorder="1" applyAlignment="1">
      <alignment horizontal="center" vertical="center" wrapText="1"/>
    </xf>
    <xf numFmtId="0" fontId="41" fillId="38" borderId="27" xfId="0" applyFont="1" applyFill="1" applyBorder="1" applyAlignment="1">
      <alignment horizontal="left" vertical="center" wrapText="1"/>
    </xf>
    <xf numFmtId="0" fontId="41" fillId="38" borderId="28" xfId="0" applyFont="1" applyFill="1" applyBorder="1" applyAlignment="1">
      <alignment horizontal="left" vertical="center" wrapText="1"/>
    </xf>
    <xf numFmtId="0" fontId="38" fillId="37" borderId="27" xfId="1" applyFont="1" applyFill="1" applyBorder="1" applyAlignment="1">
      <alignment vertical="center"/>
    </xf>
    <xf numFmtId="0" fontId="38" fillId="37" borderId="28" xfId="1" applyFont="1" applyFill="1" applyBorder="1" applyAlignment="1">
      <alignment vertical="center"/>
    </xf>
    <xf numFmtId="0" fontId="41" fillId="36" borderId="27" xfId="0" applyFont="1" applyFill="1" applyBorder="1" applyAlignment="1">
      <alignment horizontal="left" vertical="center" wrapText="1"/>
    </xf>
    <xf numFmtId="0" fontId="41" fillId="36" borderId="28" xfId="0" applyFont="1" applyFill="1" applyBorder="1" applyAlignment="1">
      <alignment horizontal="left" vertical="center" wrapText="1"/>
    </xf>
    <xf numFmtId="4" fontId="38" fillId="36" borderId="13" xfId="1" applyNumberFormat="1" applyFont="1" applyFill="1" applyBorder="1" applyAlignment="1">
      <alignment horizontal="center" vertical="center" wrapText="1"/>
    </xf>
    <xf numFmtId="4" fontId="38" fillId="36" borderId="14" xfId="1" applyNumberFormat="1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</cellXfs>
  <cellStyles count="867">
    <cellStyle name="=C:\WINNT\SYSTEM32\COMMAND.COM" xfId="24" xr:uid="{00000000-0005-0000-0000-000000000000}"/>
    <cellStyle name="20% - Énfasis1 2" xfId="33" xr:uid="{00000000-0005-0000-0000-000001000000}"/>
    <cellStyle name="20% - Énfasis1 2 2" xfId="34" xr:uid="{00000000-0005-0000-0000-000002000000}"/>
    <cellStyle name="20% - Énfasis1 2 2 2" xfId="35" xr:uid="{00000000-0005-0000-0000-000003000000}"/>
    <cellStyle name="20% - Énfasis1 2 3" xfId="36" xr:uid="{00000000-0005-0000-0000-000004000000}"/>
    <cellStyle name="20% - Énfasis1 3" xfId="37" xr:uid="{00000000-0005-0000-0000-000005000000}"/>
    <cellStyle name="20% - Énfasis1 3 2" xfId="38" xr:uid="{00000000-0005-0000-0000-000006000000}"/>
    <cellStyle name="20% - Énfasis1 4" xfId="39" xr:uid="{00000000-0005-0000-0000-000007000000}"/>
    <cellStyle name="20% - Énfasis1 4 2" xfId="40" xr:uid="{00000000-0005-0000-0000-000008000000}"/>
    <cellStyle name="20% - Énfasis1 5" xfId="41" xr:uid="{00000000-0005-0000-0000-000009000000}"/>
    <cellStyle name="20% - Énfasis2 2" xfId="42" xr:uid="{00000000-0005-0000-0000-00000A000000}"/>
    <cellStyle name="20% - Énfasis2 2 2" xfId="43" xr:uid="{00000000-0005-0000-0000-00000B000000}"/>
    <cellStyle name="20% - Énfasis2 2 2 2" xfId="44" xr:uid="{00000000-0005-0000-0000-00000C000000}"/>
    <cellStyle name="20% - Énfasis2 2 3" xfId="45" xr:uid="{00000000-0005-0000-0000-00000D000000}"/>
    <cellStyle name="20% - Énfasis2 3" xfId="46" xr:uid="{00000000-0005-0000-0000-00000E000000}"/>
    <cellStyle name="20% - Énfasis2 3 2" xfId="47" xr:uid="{00000000-0005-0000-0000-00000F000000}"/>
    <cellStyle name="20% - Énfasis2 4" xfId="48" xr:uid="{00000000-0005-0000-0000-000010000000}"/>
    <cellStyle name="20% - Énfasis2 4 2" xfId="49" xr:uid="{00000000-0005-0000-0000-000011000000}"/>
    <cellStyle name="20% - Énfasis2 5" xfId="50" xr:uid="{00000000-0005-0000-0000-000012000000}"/>
    <cellStyle name="20% - Énfasis3 2" xfId="51" xr:uid="{00000000-0005-0000-0000-000013000000}"/>
    <cellStyle name="20% - Énfasis3 2 2" xfId="52" xr:uid="{00000000-0005-0000-0000-000014000000}"/>
    <cellStyle name="20% - Énfasis3 2 2 2" xfId="53" xr:uid="{00000000-0005-0000-0000-000015000000}"/>
    <cellStyle name="20% - Énfasis3 2 3" xfId="54" xr:uid="{00000000-0005-0000-0000-000016000000}"/>
    <cellStyle name="20% - Énfasis3 3" xfId="55" xr:uid="{00000000-0005-0000-0000-000017000000}"/>
    <cellStyle name="20% - Énfasis3 3 2" xfId="56" xr:uid="{00000000-0005-0000-0000-000018000000}"/>
    <cellStyle name="20% - Énfasis3 4" xfId="57" xr:uid="{00000000-0005-0000-0000-000019000000}"/>
    <cellStyle name="20% - Énfasis3 4 2" xfId="58" xr:uid="{00000000-0005-0000-0000-00001A000000}"/>
    <cellStyle name="20% - Énfasis3 5" xfId="59" xr:uid="{00000000-0005-0000-0000-00001B000000}"/>
    <cellStyle name="20% - Énfasis4 2" xfId="60" xr:uid="{00000000-0005-0000-0000-00001C000000}"/>
    <cellStyle name="20% - Énfasis4 2 2" xfId="61" xr:uid="{00000000-0005-0000-0000-00001D000000}"/>
    <cellStyle name="20% - Énfasis4 2 2 2" xfId="62" xr:uid="{00000000-0005-0000-0000-00001E000000}"/>
    <cellStyle name="20% - Énfasis4 2 3" xfId="63" xr:uid="{00000000-0005-0000-0000-00001F000000}"/>
    <cellStyle name="20% - Énfasis4 3" xfId="64" xr:uid="{00000000-0005-0000-0000-000020000000}"/>
    <cellStyle name="20% - Énfasis4 3 2" xfId="65" xr:uid="{00000000-0005-0000-0000-000021000000}"/>
    <cellStyle name="20% - Énfasis4 4" xfId="66" xr:uid="{00000000-0005-0000-0000-000022000000}"/>
    <cellStyle name="20% - Énfasis4 4 2" xfId="67" xr:uid="{00000000-0005-0000-0000-000023000000}"/>
    <cellStyle name="20% - Énfasis4 5" xfId="68" xr:uid="{00000000-0005-0000-0000-000024000000}"/>
    <cellStyle name="20% - Énfasis5 2" xfId="69" xr:uid="{00000000-0005-0000-0000-000025000000}"/>
    <cellStyle name="20% - Énfasis5 2 2" xfId="70" xr:uid="{00000000-0005-0000-0000-000026000000}"/>
    <cellStyle name="20% - Énfasis5 2 2 2" xfId="71" xr:uid="{00000000-0005-0000-0000-000027000000}"/>
    <cellStyle name="20% - Énfasis5 2 3" xfId="72" xr:uid="{00000000-0005-0000-0000-000028000000}"/>
    <cellStyle name="20% - Énfasis5 3" xfId="73" xr:uid="{00000000-0005-0000-0000-000029000000}"/>
    <cellStyle name="20% - Énfasis5 3 2" xfId="74" xr:uid="{00000000-0005-0000-0000-00002A000000}"/>
    <cellStyle name="20% - Énfasis5 4" xfId="75" xr:uid="{00000000-0005-0000-0000-00002B000000}"/>
    <cellStyle name="20% - Énfasis5 4 2" xfId="76" xr:uid="{00000000-0005-0000-0000-00002C000000}"/>
    <cellStyle name="20% - Énfasis5 5" xfId="77" xr:uid="{00000000-0005-0000-0000-00002D000000}"/>
    <cellStyle name="20% - Énfasis6 2" xfId="78" xr:uid="{00000000-0005-0000-0000-00002E000000}"/>
    <cellStyle name="20% - Énfasis6 2 2" xfId="79" xr:uid="{00000000-0005-0000-0000-00002F000000}"/>
    <cellStyle name="20% - Énfasis6 2 2 2" xfId="80" xr:uid="{00000000-0005-0000-0000-000030000000}"/>
    <cellStyle name="20% - Énfasis6 2 3" xfId="81" xr:uid="{00000000-0005-0000-0000-000031000000}"/>
    <cellStyle name="20% - Énfasis6 3" xfId="82" xr:uid="{00000000-0005-0000-0000-000032000000}"/>
    <cellStyle name="20% - Énfasis6 3 2" xfId="83" xr:uid="{00000000-0005-0000-0000-000033000000}"/>
    <cellStyle name="20% - Énfasis6 4" xfId="84" xr:uid="{00000000-0005-0000-0000-000034000000}"/>
    <cellStyle name="20% - Énfasis6 4 2" xfId="85" xr:uid="{00000000-0005-0000-0000-000035000000}"/>
    <cellStyle name="20% - Énfasis6 5" xfId="86" xr:uid="{00000000-0005-0000-0000-000036000000}"/>
    <cellStyle name="40% - Énfasis1 2" xfId="87" xr:uid="{00000000-0005-0000-0000-000037000000}"/>
    <cellStyle name="40% - Énfasis1 2 2" xfId="88" xr:uid="{00000000-0005-0000-0000-000038000000}"/>
    <cellStyle name="40% - Énfasis1 2 2 2" xfId="89" xr:uid="{00000000-0005-0000-0000-000039000000}"/>
    <cellStyle name="40% - Énfasis1 2 3" xfId="90" xr:uid="{00000000-0005-0000-0000-00003A000000}"/>
    <cellStyle name="40% - Énfasis1 3" xfId="91" xr:uid="{00000000-0005-0000-0000-00003B000000}"/>
    <cellStyle name="40% - Énfasis1 3 2" xfId="92" xr:uid="{00000000-0005-0000-0000-00003C000000}"/>
    <cellStyle name="40% - Énfasis1 4" xfId="93" xr:uid="{00000000-0005-0000-0000-00003D000000}"/>
    <cellStyle name="40% - Énfasis1 4 2" xfId="94" xr:uid="{00000000-0005-0000-0000-00003E000000}"/>
    <cellStyle name="40% - Énfasis1 5" xfId="95" xr:uid="{00000000-0005-0000-0000-00003F000000}"/>
    <cellStyle name="40% - Énfasis2 2" xfId="96" xr:uid="{00000000-0005-0000-0000-000040000000}"/>
    <cellStyle name="40% - Énfasis2 2 2" xfId="97" xr:uid="{00000000-0005-0000-0000-000041000000}"/>
    <cellStyle name="40% - Énfasis2 2 2 2" xfId="98" xr:uid="{00000000-0005-0000-0000-000042000000}"/>
    <cellStyle name="40% - Énfasis2 2 3" xfId="99" xr:uid="{00000000-0005-0000-0000-000043000000}"/>
    <cellStyle name="40% - Énfasis2 3" xfId="100" xr:uid="{00000000-0005-0000-0000-000044000000}"/>
    <cellStyle name="40% - Énfasis2 3 2" xfId="101" xr:uid="{00000000-0005-0000-0000-000045000000}"/>
    <cellStyle name="40% - Énfasis2 4" xfId="102" xr:uid="{00000000-0005-0000-0000-000046000000}"/>
    <cellStyle name="40% - Énfasis2 4 2" xfId="103" xr:uid="{00000000-0005-0000-0000-000047000000}"/>
    <cellStyle name="40% - Énfasis2 5" xfId="104" xr:uid="{00000000-0005-0000-0000-000048000000}"/>
    <cellStyle name="40% - Énfasis3 2" xfId="105" xr:uid="{00000000-0005-0000-0000-000049000000}"/>
    <cellStyle name="40% - Énfasis3 2 2" xfId="106" xr:uid="{00000000-0005-0000-0000-00004A000000}"/>
    <cellStyle name="40% - Énfasis3 2 2 2" xfId="107" xr:uid="{00000000-0005-0000-0000-00004B000000}"/>
    <cellStyle name="40% - Énfasis3 2 3" xfId="108" xr:uid="{00000000-0005-0000-0000-00004C000000}"/>
    <cellStyle name="40% - Énfasis3 3" xfId="109" xr:uid="{00000000-0005-0000-0000-00004D000000}"/>
    <cellStyle name="40% - Énfasis3 3 2" xfId="110" xr:uid="{00000000-0005-0000-0000-00004E000000}"/>
    <cellStyle name="40% - Énfasis3 4" xfId="111" xr:uid="{00000000-0005-0000-0000-00004F000000}"/>
    <cellStyle name="40% - Énfasis3 4 2" xfId="112" xr:uid="{00000000-0005-0000-0000-000050000000}"/>
    <cellStyle name="40% - Énfasis3 5" xfId="113" xr:uid="{00000000-0005-0000-0000-000051000000}"/>
    <cellStyle name="40% - Énfasis4 2" xfId="114" xr:uid="{00000000-0005-0000-0000-000052000000}"/>
    <cellStyle name="40% - Énfasis4 2 2" xfId="115" xr:uid="{00000000-0005-0000-0000-000053000000}"/>
    <cellStyle name="40% - Énfasis4 2 2 2" xfId="116" xr:uid="{00000000-0005-0000-0000-000054000000}"/>
    <cellStyle name="40% - Énfasis4 2 3" xfId="117" xr:uid="{00000000-0005-0000-0000-000055000000}"/>
    <cellStyle name="40% - Énfasis4 3" xfId="118" xr:uid="{00000000-0005-0000-0000-000056000000}"/>
    <cellStyle name="40% - Énfasis4 3 2" xfId="119" xr:uid="{00000000-0005-0000-0000-000057000000}"/>
    <cellStyle name="40% - Énfasis4 4" xfId="120" xr:uid="{00000000-0005-0000-0000-000058000000}"/>
    <cellStyle name="40% - Énfasis4 4 2" xfId="121" xr:uid="{00000000-0005-0000-0000-000059000000}"/>
    <cellStyle name="40% - Énfasis4 5" xfId="122" xr:uid="{00000000-0005-0000-0000-00005A000000}"/>
    <cellStyle name="40% - Énfasis5 2" xfId="123" xr:uid="{00000000-0005-0000-0000-00005B000000}"/>
    <cellStyle name="40% - Énfasis5 2 2" xfId="124" xr:uid="{00000000-0005-0000-0000-00005C000000}"/>
    <cellStyle name="40% - Énfasis5 2 2 2" xfId="125" xr:uid="{00000000-0005-0000-0000-00005D000000}"/>
    <cellStyle name="40% - Énfasis5 2 3" xfId="126" xr:uid="{00000000-0005-0000-0000-00005E000000}"/>
    <cellStyle name="40% - Énfasis5 3" xfId="127" xr:uid="{00000000-0005-0000-0000-00005F000000}"/>
    <cellStyle name="40% - Énfasis5 3 2" xfId="128" xr:uid="{00000000-0005-0000-0000-000060000000}"/>
    <cellStyle name="40% - Énfasis5 4" xfId="129" xr:uid="{00000000-0005-0000-0000-000061000000}"/>
    <cellStyle name="40% - Énfasis5 4 2" xfId="130" xr:uid="{00000000-0005-0000-0000-000062000000}"/>
    <cellStyle name="40% - Énfasis5 5" xfId="131" xr:uid="{00000000-0005-0000-0000-000063000000}"/>
    <cellStyle name="40% - Énfasis6 2" xfId="132" xr:uid="{00000000-0005-0000-0000-000064000000}"/>
    <cellStyle name="40% - Énfasis6 2 2" xfId="133" xr:uid="{00000000-0005-0000-0000-000065000000}"/>
    <cellStyle name="40% - Énfasis6 2 2 2" xfId="134" xr:uid="{00000000-0005-0000-0000-000066000000}"/>
    <cellStyle name="40% - Énfasis6 2 3" xfId="135" xr:uid="{00000000-0005-0000-0000-000067000000}"/>
    <cellStyle name="40% - Énfasis6 3" xfId="136" xr:uid="{00000000-0005-0000-0000-000068000000}"/>
    <cellStyle name="40% - Énfasis6 3 2" xfId="137" xr:uid="{00000000-0005-0000-0000-000069000000}"/>
    <cellStyle name="40% - Énfasis6 4" xfId="138" xr:uid="{00000000-0005-0000-0000-00006A000000}"/>
    <cellStyle name="40% - Énfasis6 4 2" xfId="139" xr:uid="{00000000-0005-0000-0000-00006B000000}"/>
    <cellStyle name="40% - Énfasis6 5" xfId="140" xr:uid="{00000000-0005-0000-0000-00006C000000}"/>
    <cellStyle name="60% - Énfasis1 2" xfId="141" xr:uid="{00000000-0005-0000-0000-00006D000000}"/>
    <cellStyle name="60% - Énfasis2 2" xfId="142" xr:uid="{00000000-0005-0000-0000-00006E000000}"/>
    <cellStyle name="60% - Énfasis3 2" xfId="143" xr:uid="{00000000-0005-0000-0000-00006F000000}"/>
    <cellStyle name="60% - Énfasis4 2" xfId="144" xr:uid="{00000000-0005-0000-0000-000070000000}"/>
    <cellStyle name="60% - Énfasis5 2" xfId="145" xr:uid="{00000000-0005-0000-0000-000071000000}"/>
    <cellStyle name="60% - Énfasis6 2" xfId="146" xr:uid="{00000000-0005-0000-0000-000072000000}"/>
    <cellStyle name="Buena 2" xfId="147" xr:uid="{00000000-0005-0000-0000-000073000000}"/>
    <cellStyle name="Buena 2 2" xfId="148" xr:uid="{00000000-0005-0000-0000-000074000000}"/>
    <cellStyle name="Cálculo 2" xfId="149" xr:uid="{00000000-0005-0000-0000-000075000000}"/>
    <cellStyle name="Cálculo 2 2" xfId="150" xr:uid="{00000000-0005-0000-0000-000076000000}"/>
    <cellStyle name="Celda de comprobación 2" xfId="151" xr:uid="{00000000-0005-0000-0000-000077000000}"/>
    <cellStyle name="Celda de comprobación 2 2" xfId="152" xr:uid="{00000000-0005-0000-0000-000078000000}"/>
    <cellStyle name="Celda vinculada 2" xfId="153" xr:uid="{00000000-0005-0000-0000-000079000000}"/>
    <cellStyle name="Celda vinculada 2 2" xfId="154" xr:uid="{00000000-0005-0000-0000-00007A000000}"/>
    <cellStyle name="Encabezado 1 2" xfId="155" xr:uid="{00000000-0005-0000-0000-00007B000000}"/>
    <cellStyle name="Encabezado 4 2" xfId="156" xr:uid="{00000000-0005-0000-0000-00007C000000}"/>
    <cellStyle name="Encabezado 4 2 2" xfId="157" xr:uid="{00000000-0005-0000-0000-00007D000000}"/>
    <cellStyle name="Énfasis1 2" xfId="158" xr:uid="{00000000-0005-0000-0000-00007E000000}"/>
    <cellStyle name="Énfasis2 2" xfId="159" xr:uid="{00000000-0005-0000-0000-00007F000000}"/>
    <cellStyle name="Énfasis3 2" xfId="160" xr:uid="{00000000-0005-0000-0000-000080000000}"/>
    <cellStyle name="Énfasis4 2" xfId="161" xr:uid="{00000000-0005-0000-0000-000081000000}"/>
    <cellStyle name="Énfasis5 2" xfId="162" xr:uid="{00000000-0005-0000-0000-000082000000}"/>
    <cellStyle name="Énfasis6 2" xfId="163" xr:uid="{00000000-0005-0000-0000-000083000000}"/>
    <cellStyle name="Entrada 2" xfId="164" xr:uid="{00000000-0005-0000-0000-000084000000}"/>
    <cellStyle name="Entrada 2 2" xfId="165" xr:uid="{00000000-0005-0000-0000-000085000000}"/>
    <cellStyle name="Euro" xfId="6" xr:uid="{00000000-0005-0000-0000-000086000000}"/>
    <cellStyle name="Fecha" xfId="166" xr:uid="{00000000-0005-0000-0000-000087000000}"/>
    <cellStyle name="Fijo" xfId="167" xr:uid="{00000000-0005-0000-0000-000088000000}"/>
    <cellStyle name="HEADING1" xfId="168" xr:uid="{00000000-0005-0000-0000-000089000000}"/>
    <cellStyle name="HEADING2" xfId="169" xr:uid="{00000000-0005-0000-0000-00008A000000}"/>
    <cellStyle name="Hipervínculo" xfId="861" builtinId="8"/>
    <cellStyle name="Incorrecto 2" xfId="170" xr:uid="{00000000-0005-0000-0000-00008C000000}"/>
    <cellStyle name="Incorrecto 2 2" xfId="171" xr:uid="{00000000-0005-0000-0000-00008D000000}"/>
    <cellStyle name="Millares" xfId="3" builtinId="3"/>
    <cellStyle name="Millares 10" xfId="172" xr:uid="{00000000-0005-0000-0000-00008F000000}"/>
    <cellStyle name="Millares 11" xfId="173" xr:uid="{00000000-0005-0000-0000-000090000000}"/>
    <cellStyle name="Millares 12" xfId="174" xr:uid="{00000000-0005-0000-0000-000091000000}"/>
    <cellStyle name="Millares 15" xfId="175" xr:uid="{00000000-0005-0000-0000-000092000000}"/>
    <cellStyle name="Millares 15 2" xfId="176" xr:uid="{00000000-0005-0000-0000-000093000000}"/>
    <cellStyle name="Millares 15 2 2" xfId="177" xr:uid="{00000000-0005-0000-0000-000094000000}"/>
    <cellStyle name="Millares 15 3" xfId="178" xr:uid="{00000000-0005-0000-0000-000095000000}"/>
    <cellStyle name="Millares 2" xfId="7" xr:uid="{00000000-0005-0000-0000-000096000000}"/>
    <cellStyle name="Millares 2 2" xfId="8" xr:uid="{00000000-0005-0000-0000-000097000000}"/>
    <cellStyle name="Millares 2 2 2" xfId="9" xr:uid="{00000000-0005-0000-0000-000098000000}"/>
    <cellStyle name="Millares 2 2 2 2" xfId="179" xr:uid="{00000000-0005-0000-0000-000099000000}"/>
    <cellStyle name="Millares 2 2 3" xfId="180" xr:uid="{00000000-0005-0000-0000-00009A000000}"/>
    <cellStyle name="Millares 2 2 3 2" xfId="181" xr:uid="{00000000-0005-0000-0000-00009B000000}"/>
    <cellStyle name="Millares 2 2 4" xfId="182" xr:uid="{00000000-0005-0000-0000-00009C000000}"/>
    <cellStyle name="Millares 2 2 5" xfId="863" xr:uid="{00000000-0005-0000-0000-00009D000000}"/>
    <cellStyle name="Millares 2 3" xfId="10" xr:uid="{00000000-0005-0000-0000-00009E000000}"/>
    <cellStyle name="Millares 2 3 2" xfId="183" xr:uid="{00000000-0005-0000-0000-00009F000000}"/>
    <cellStyle name="Millares 2 3 3" xfId="184" xr:uid="{00000000-0005-0000-0000-0000A0000000}"/>
    <cellStyle name="Millares 2 3 4" xfId="864" xr:uid="{00000000-0005-0000-0000-0000A1000000}"/>
    <cellStyle name="Millares 2 4" xfId="11" xr:uid="{00000000-0005-0000-0000-0000A2000000}"/>
    <cellStyle name="Millares 2 4 2" xfId="185" xr:uid="{00000000-0005-0000-0000-0000A3000000}"/>
    <cellStyle name="Millares 2 5" xfId="186" xr:uid="{00000000-0005-0000-0000-0000A4000000}"/>
    <cellStyle name="Millares 2 6" xfId="187" xr:uid="{00000000-0005-0000-0000-0000A5000000}"/>
    <cellStyle name="Millares 2 7" xfId="862" xr:uid="{00000000-0005-0000-0000-0000A6000000}"/>
    <cellStyle name="Millares 3" xfId="12" xr:uid="{00000000-0005-0000-0000-0000A7000000}"/>
    <cellStyle name="Millares 3 2" xfId="188" xr:uid="{00000000-0005-0000-0000-0000A8000000}"/>
    <cellStyle name="Millares 3 2 2" xfId="189" xr:uid="{00000000-0005-0000-0000-0000A9000000}"/>
    <cellStyle name="Millares 3 2 3" xfId="190" xr:uid="{00000000-0005-0000-0000-0000AA000000}"/>
    <cellStyle name="Millares 3 3" xfId="191" xr:uid="{00000000-0005-0000-0000-0000AB000000}"/>
    <cellStyle name="Millares 3 4" xfId="192" xr:uid="{00000000-0005-0000-0000-0000AC000000}"/>
    <cellStyle name="Millares 3 4 2" xfId="193" xr:uid="{00000000-0005-0000-0000-0000AD000000}"/>
    <cellStyle name="Millares 3 5" xfId="194" xr:uid="{00000000-0005-0000-0000-0000AE000000}"/>
    <cellStyle name="Millares 3 6" xfId="865" xr:uid="{00000000-0005-0000-0000-0000AF000000}"/>
    <cellStyle name="Millares 4" xfId="27" xr:uid="{00000000-0005-0000-0000-0000B0000000}"/>
    <cellStyle name="Millares 4 2" xfId="195" xr:uid="{00000000-0005-0000-0000-0000B1000000}"/>
    <cellStyle name="Millares 4 2 2" xfId="196" xr:uid="{00000000-0005-0000-0000-0000B2000000}"/>
    <cellStyle name="Millares 4 2 2 2" xfId="197" xr:uid="{00000000-0005-0000-0000-0000B3000000}"/>
    <cellStyle name="Millares 4 2 3" xfId="198" xr:uid="{00000000-0005-0000-0000-0000B4000000}"/>
    <cellStyle name="Millares 4 3" xfId="199" xr:uid="{00000000-0005-0000-0000-0000B5000000}"/>
    <cellStyle name="Millares 4 3 2" xfId="200" xr:uid="{00000000-0005-0000-0000-0000B6000000}"/>
    <cellStyle name="Millares 4 4" xfId="201" xr:uid="{00000000-0005-0000-0000-0000B7000000}"/>
    <cellStyle name="Millares 4 5" xfId="202" xr:uid="{00000000-0005-0000-0000-0000B8000000}"/>
    <cellStyle name="Millares 5" xfId="28" xr:uid="{00000000-0005-0000-0000-0000B9000000}"/>
    <cellStyle name="Millares 5 2" xfId="203" xr:uid="{00000000-0005-0000-0000-0000BA000000}"/>
    <cellStyle name="Millares 5 2 2" xfId="204" xr:uid="{00000000-0005-0000-0000-0000BB000000}"/>
    <cellStyle name="Millares 5 3" xfId="205" xr:uid="{00000000-0005-0000-0000-0000BC000000}"/>
    <cellStyle name="Millares 5 4" xfId="206" xr:uid="{00000000-0005-0000-0000-0000BD000000}"/>
    <cellStyle name="Millares 5 5" xfId="207" xr:uid="{00000000-0005-0000-0000-0000BE000000}"/>
    <cellStyle name="Millares 6" xfId="208" xr:uid="{00000000-0005-0000-0000-0000BF000000}"/>
    <cellStyle name="Millares 6 2" xfId="209" xr:uid="{00000000-0005-0000-0000-0000C0000000}"/>
    <cellStyle name="Millares 6 3" xfId="210" xr:uid="{00000000-0005-0000-0000-0000C1000000}"/>
    <cellStyle name="Millares 7" xfId="211" xr:uid="{00000000-0005-0000-0000-0000C2000000}"/>
    <cellStyle name="Millares 8" xfId="212" xr:uid="{00000000-0005-0000-0000-0000C3000000}"/>
    <cellStyle name="Millares 9" xfId="213" xr:uid="{00000000-0005-0000-0000-0000C4000000}"/>
    <cellStyle name="Moneda 2" xfId="13" xr:uid="{00000000-0005-0000-0000-0000C5000000}"/>
    <cellStyle name="Moneda 2 2" xfId="214" xr:uid="{00000000-0005-0000-0000-0000C6000000}"/>
    <cellStyle name="Moneda 2 3" xfId="215" xr:uid="{00000000-0005-0000-0000-0000C7000000}"/>
    <cellStyle name="Moneda 2 4" xfId="866" xr:uid="{00000000-0005-0000-0000-0000C8000000}"/>
    <cellStyle name="Moneda 3" xfId="216" xr:uid="{00000000-0005-0000-0000-0000C9000000}"/>
    <cellStyle name="Moneda 4" xfId="217" xr:uid="{00000000-0005-0000-0000-0000CA000000}"/>
    <cellStyle name="Neutral 2" xfId="218" xr:uid="{00000000-0005-0000-0000-0000CB000000}"/>
    <cellStyle name="Neutral 2 2" xfId="219" xr:uid="{00000000-0005-0000-0000-0000CC000000}"/>
    <cellStyle name="Normal" xfId="0" builtinId="0"/>
    <cellStyle name="Normal 10" xfId="220" xr:uid="{00000000-0005-0000-0000-0000CE000000}"/>
    <cellStyle name="Normal 10 2" xfId="221" xr:uid="{00000000-0005-0000-0000-0000CF000000}"/>
    <cellStyle name="Normal 10 2 2" xfId="222" xr:uid="{00000000-0005-0000-0000-0000D0000000}"/>
    <cellStyle name="Normal 10 2 2 2" xfId="223" xr:uid="{00000000-0005-0000-0000-0000D1000000}"/>
    <cellStyle name="Normal 10 2 3" xfId="224" xr:uid="{00000000-0005-0000-0000-0000D2000000}"/>
    <cellStyle name="Normal 10 3" xfId="225" xr:uid="{00000000-0005-0000-0000-0000D3000000}"/>
    <cellStyle name="Normal 10 3 2" xfId="226" xr:uid="{00000000-0005-0000-0000-0000D4000000}"/>
    <cellStyle name="Normal 10 3 2 2" xfId="227" xr:uid="{00000000-0005-0000-0000-0000D5000000}"/>
    <cellStyle name="Normal 10 3 3" xfId="228" xr:uid="{00000000-0005-0000-0000-0000D6000000}"/>
    <cellStyle name="Normal 10 4" xfId="229" xr:uid="{00000000-0005-0000-0000-0000D7000000}"/>
    <cellStyle name="Normal 10 4 2" xfId="230" xr:uid="{00000000-0005-0000-0000-0000D8000000}"/>
    <cellStyle name="Normal 10 4 2 2" xfId="231" xr:uid="{00000000-0005-0000-0000-0000D9000000}"/>
    <cellStyle name="Normal 10 4 3" xfId="232" xr:uid="{00000000-0005-0000-0000-0000DA000000}"/>
    <cellStyle name="Normal 10 5" xfId="233" xr:uid="{00000000-0005-0000-0000-0000DB000000}"/>
    <cellStyle name="Normal 10 5 2" xfId="234" xr:uid="{00000000-0005-0000-0000-0000DC000000}"/>
    <cellStyle name="Normal 10 6" xfId="235" xr:uid="{00000000-0005-0000-0000-0000DD000000}"/>
    <cellStyle name="Normal 10 7" xfId="236" xr:uid="{00000000-0005-0000-0000-0000DE000000}"/>
    <cellStyle name="Normal 10 8" xfId="237" xr:uid="{00000000-0005-0000-0000-0000DF000000}"/>
    <cellStyle name="Normal 10 9" xfId="238" xr:uid="{00000000-0005-0000-0000-0000E0000000}"/>
    <cellStyle name="Normal 11" xfId="239" xr:uid="{00000000-0005-0000-0000-0000E1000000}"/>
    <cellStyle name="Normal 11 2" xfId="240" xr:uid="{00000000-0005-0000-0000-0000E2000000}"/>
    <cellStyle name="Normal 11 2 2" xfId="241" xr:uid="{00000000-0005-0000-0000-0000E3000000}"/>
    <cellStyle name="Normal 11 2 2 2" xfId="242" xr:uid="{00000000-0005-0000-0000-0000E4000000}"/>
    <cellStyle name="Normal 11 2 3" xfId="243" xr:uid="{00000000-0005-0000-0000-0000E5000000}"/>
    <cellStyle name="Normal 11 3" xfId="244" xr:uid="{00000000-0005-0000-0000-0000E6000000}"/>
    <cellStyle name="Normal 11 3 2" xfId="245" xr:uid="{00000000-0005-0000-0000-0000E7000000}"/>
    <cellStyle name="Normal 11 3 2 2" xfId="246" xr:uid="{00000000-0005-0000-0000-0000E8000000}"/>
    <cellStyle name="Normal 11 3 3" xfId="247" xr:uid="{00000000-0005-0000-0000-0000E9000000}"/>
    <cellStyle name="Normal 11 4" xfId="248" xr:uid="{00000000-0005-0000-0000-0000EA000000}"/>
    <cellStyle name="Normal 11 4 2" xfId="249" xr:uid="{00000000-0005-0000-0000-0000EB000000}"/>
    <cellStyle name="Normal 11 4 2 2" xfId="250" xr:uid="{00000000-0005-0000-0000-0000EC000000}"/>
    <cellStyle name="Normal 11 4 3" xfId="251" xr:uid="{00000000-0005-0000-0000-0000ED000000}"/>
    <cellStyle name="Normal 11 5" xfId="252" xr:uid="{00000000-0005-0000-0000-0000EE000000}"/>
    <cellStyle name="Normal 11 5 2" xfId="253" xr:uid="{00000000-0005-0000-0000-0000EF000000}"/>
    <cellStyle name="Normal 11 5 2 2" xfId="254" xr:uid="{00000000-0005-0000-0000-0000F0000000}"/>
    <cellStyle name="Normal 11 5 3" xfId="255" xr:uid="{00000000-0005-0000-0000-0000F1000000}"/>
    <cellStyle name="Normal 11 6" xfId="256" xr:uid="{00000000-0005-0000-0000-0000F2000000}"/>
    <cellStyle name="Normal 11 6 2" xfId="257" xr:uid="{00000000-0005-0000-0000-0000F3000000}"/>
    <cellStyle name="Normal 11 7" xfId="258" xr:uid="{00000000-0005-0000-0000-0000F4000000}"/>
    <cellStyle name="Normal 11 8" xfId="259" xr:uid="{00000000-0005-0000-0000-0000F5000000}"/>
    <cellStyle name="Normal 11 9" xfId="260" xr:uid="{00000000-0005-0000-0000-0000F6000000}"/>
    <cellStyle name="Normal 12" xfId="261" xr:uid="{00000000-0005-0000-0000-0000F7000000}"/>
    <cellStyle name="Normal 12 2" xfId="262" xr:uid="{00000000-0005-0000-0000-0000F8000000}"/>
    <cellStyle name="Normal 12 2 2" xfId="263" xr:uid="{00000000-0005-0000-0000-0000F9000000}"/>
    <cellStyle name="Normal 12 2 2 2" xfId="264" xr:uid="{00000000-0005-0000-0000-0000FA000000}"/>
    <cellStyle name="Normal 12 2 3" xfId="265" xr:uid="{00000000-0005-0000-0000-0000FB000000}"/>
    <cellStyle name="Normal 12 3" xfId="266" xr:uid="{00000000-0005-0000-0000-0000FC000000}"/>
    <cellStyle name="Normal 12 3 2" xfId="267" xr:uid="{00000000-0005-0000-0000-0000FD000000}"/>
    <cellStyle name="Normal 12 3 2 2" xfId="268" xr:uid="{00000000-0005-0000-0000-0000FE000000}"/>
    <cellStyle name="Normal 12 3 3" xfId="269" xr:uid="{00000000-0005-0000-0000-0000FF000000}"/>
    <cellStyle name="Normal 12 4" xfId="270" xr:uid="{00000000-0005-0000-0000-000000010000}"/>
    <cellStyle name="Normal 12 4 2" xfId="271" xr:uid="{00000000-0005-0000-0000-000001010000}"/>
    <cellStyle name="Normal 12 4 2 2" xfId="272" xr:uid="{00000000-0005-0000-0000-000002010000}"/>
    <cellStyle name="Normal 12 4 3" xfId="273" xr:uid="{00000000-0005-0000-0000-000003010000}"/>
    <cellStyle name="Normal 12 5" xfId="274" xr:uid="{00000000-0005-0000-0000-000004010000}"/>
    <cellStyle name="Normal 12 5 2" xfId="275" xr:uid="{00000000-0005-0000-0000-000005010000}"/>
    <cellStyle name="Normal 12 5 2 2" xfId="276" xr:uid="{00000000-0005-0000-0000-000006010000}"/>
    <cellStyle name="Normal 12 5 3" xfId="277" xr:uid="{00000000-0005-0000-0000-000007010000}"/>
    <cellStyle name="Normal 12 6" xfId="278" xr:uid="{00000000-0005-0000-0000-000008010000}"/>
    <cellStyle name="Normal 12 6 2" xfId="279" xr:uid="{00000000-0005-0000-0000-000009010000}"/>
    <cellStyle name="Normal 12 7" xfId="280" xr:uid="{00000000-0005-0000-0000-00000A010000}"/>
    <cellStyle name="Normal 13" xfId="281" xr:uid="{00000000-0005-0000-0000-00000B010000}"/>
    <cellStyle name="Normal 13 2" xfId="282" xr:uid="{00000000-0005-0000-0000-00000C010000}"/>
    <cellStyle name="Normal 13 2 2" xfId="283" xr:uid="{00000000-0005-0000-0000-00000D010000}"/>
    <cellStyle name="Normal 13 2 2 2" xfId="284" xr:uid="{00000000-0005-0000-0000-00000E010000}"/>
    <cellStyle name="Normal 13 2 3" xfId="285" xr:uid="{00000000-0005-0000-0000-00000F010000}"/>
    <cellStyle name="Normal 13 3" xfId="286" xr:uid="{00000000-0005-0000-0000-000010010000}"/>
    <cellStyle name="Normal 13 3 2" xfId="287" xr:uid="{00000000-0005-0000-0000-000011010000}"/>
    <cellStyle name="Normal 13 3 2 2" xfId="288" xr:uid="{00000000-0005-0000-0000-000012010000}"/>
    <cellStyle name="Normal 13 3 3" xfId="289" xr:uid="{00000000-0005-0000-0000-000013010000}"/>
    <cellStyle name="Normal 13 4" xfId="290" xr:uid="{00000000-0005-0000-0000-000014010000}"/>
    <cellStyle name="Normal 13 4 2" xfId="291" xr:uid="{00000000-0005-0000-0000-000015010000}"/>
    <cellStyle name="Normal 13 4 2 2" xfId="292" xr:uid="{00000000-0005-0000-0000-000016010000}"/>
    <cellStyle name="Normal 13 4 3" xfId="293" xr:uid="{00000000-0005-0000-0000-000017010000}"/>
    <cellStyle name="Normal 13 5" xfId="294" xr:uid="{00000000-0005-0000-0000-000018010000}"/>
    <cellStyle name="Normal 13 5 2" xfId="295" xr:uid="{00000000-0005-0000-0000-000019010000}"/>
    <cellStyle name="Normal 13 5 2 2" xfId="296" xr:uid="{00000000-0005-0000-0000-00001A010000}"/>
    <cellStyle name="Normal 13 5 3" xfId="297" xr:uid="{00000000-0005-0000-0000-00001B010000}"/>
    <cellStyle name="Normal 13 6" xfId="298" xr:uid="{00000000-0005-0000-0000-00001C010000}"/>
    <cellStyle name="Normal 13 6 2" xfId="299" xr:uid="{00000000-0005-0000-0000-00001D010000}"/>
    <cellStyle name="Normal 13 7" xfId="300" xr:uid="{00000000-0005-0000-0000-00001E010000}"/>
    <cellStyle name="Normal 14" xfId="301" xr:uid="{00000000-0005-0000-0000-00001F010000}"/>
    <cellStyle name="Normal 14 2" xfId="302" xr:uid="{00000000-0005-0000-0000-000020010000}"/>
    <cellStyle name="Normal 14 2 2" xfId="303" xr:uid="{00000000-0005-0000-0000-000021010000}"/>
    <cellStyle name="Normal 14 2 2 2" xfId="304" xr:uid="{00000000-0005-0000-0000-000022010000}"/>
    <cellStyle name="Normal 14 2 3" xfId="305" xr:uid="{00000000-0005-0000-0000-000023010000}"/>
    <cellStyle name="Normal 14 3" xfId="306" xr:uid="{00000000-0005-0000-0000-000024010000}"/>
    <cellStyle name="Normal 14 3 2" xfId="307" xr:uid="{00000000-0005-0000-0000-000025010000}"/>
    <cellStyle name="Normal 14 3 2 2" xfId="308" xr:uid="{00000000-0005-0000-0000-000026010000}"/>
    <cellStyle name="Normal 14 3 3" xfId="309" xr:uid="{00000000-0005-0000-0000-000027010000}"/>
    <cellStyle name="Normal 14 4" xfId="310" xr:uid="{00000000-0005-0000-0000-000028010000}"/>
    <cellStyle name="Normal 14 4 2" xfId="311" xr:uid="{00000000-0005-0000-0000-000029010000}"/>
    <cellStyle name="Normal 14 4 2 2" xfId="312" xr:uid="{00000000-0005-0000-0000-00002A010000}"/>
    <cellStyle name="Normal 14 4 3" xfId="313" xr:uid="{00000000-0005-0000-0000-00002B010000}"/>
    <cellStyle name="Normal 14 5" xfId="314" xr:uid="{00000000-0005-0000-0000-00002C010000}"/>
    <cellStyle name="Normal 14 5 2" xfId="315" xr:uid="{00000000-0005-0000-0000-00002D010000}"/>
    <cellStyle name="Normal 14 5 2 2" xfId="316" xr:uid="{00000000-0005-0000-0000-00002E010000}"/>
    <cellStyle name="Normal 14 5 3" xfId="317" xr:uid="{00000000-0005-0000-0000-00002F010000}"/>
    <cellStyle name="Normal 14 6" xfId="318" xr:uid="{00000000-0005-0000-0000-000030010000}"/>
    <cellStyle name="Normal 14 6 2" xfId="319" xr:uid="{00000000-0005-0000-0000-000031010000}"/>
    <cellStyle name="Normal 14 7" xfId="320" xr:uid="{00000000-0005-0000-0000-000032010000}"/>
    <cellStyle name="Normal 15" xfId="321" xr:uid="{00000000-0005-0000-0000-000033010000}"/>
    <cellStyle name="Normal 15 2" xfId="322" xr:uid="{00000000-0005-0000-0000-000034010000}"/>
    <cellStyle name="Normal 15 2 2" xfId="323" xr:uid="{00000000-0005-0000-0000-000035010000}"/>
    <cellStyle name="Normal 15 2 2 2" xfId="324" xr:uid="{00000000-0005-0000-0000-000036010000}"/>
    <cellStyle name="Normal 15 2 3" xfId="325" xr:uid="{00000000-0005-0000-0000-000037010000}"/>
    <cellStyle name="Normal 15 3" xfId="326" xr:uid="{00000000-0005-0000-0000-000038010000}"/>
    <cellStyle name="Normal 15 3 2" xfId="327" xr:uid="{00000000-0005-0000-0000-000039010000}"/>
    <cellStyle name="Normal 15 3 2 2" xfId="328" xr:uid="{00000000-0005-0000-0000-00003A010000}"/>
    <cellStyle name="Normal 15 3 3" xfId="329" xr:uid="{00000000-0005-0000-0000-00003B010000}"/>
    <cellStyle name="Normal 15 4" xfId="330" xr:uid="{00000000-0005-0000-0000-00003C010000}"/>
    <cellStyle name="Normal 15 4 2" xfId="331" xr:uid="{00000000-0005-0000-0000-00003D010000}"/>
    <cellStyle name="Normal 15 5" xfId="332" xr:uid="{00000000-0005-0000-0000-00003E010000}"/>
    <cellStyle name="Normal 16" xfId="333" xr:uid="{00000000-0005-0000-0000-00003F010000}"/>
    <cellStyle name="Normal 16 2" xfId="334" xr:uid="{00000000-0005-0000-0000-000040010000}"/>
    <cellStyle name="Normal 16 2 2" xfId="335" xr:uid="{00000000-0005-0000-0000-000041010000}"/>
    <cellStyle name="Normal 16 2 2 2" xfId="336" xr:uid="{00000000-0005-0000-0000-000042010000}"/>
    <cellStyle name="Normal 16 2 3" xfId="337" xr:uid="{00000000-0005-0000-0000-000043010000}"/>
    <cellStyle name="Normal 16 3" xfId="338" xr:uid="{00000000-0005-0000-0000-000044010000}"/>
    <cellStyle name="Normal 16 3 2" xfId="339" xr:uid="{00000000-0005-0000-0000-000045010000}"/>
    <cellStyle name="Normal 16 3 2 2" xfId="340" xr:uid="{00000000-0005-0000-0000-000046010000}"/>
    <cellStyle name="Normal 16 3 3" xfId="341" xr:uid="{00000000-0005-0000-0000-000047010000}"/>
    <cellStyle name="Normal 16 4" xfId="342" xr:uid="{00000000-0005-0000-0000-000048010000}"/>
    <cellStyle name="Normal 16 4 2" xfId="343" xr:uid="{00000000-0005-0000-0000-000049010000}"/>
    <cellStyle name="Normal 16 5" xfId="344" xr:uid="{00000000-0005-0000-0000-00004A010000}"/>
    <cellStyle name="Normal 17" xfId="345" xr:uid="{00000000-0005-0000-0000-00004B010000}"/>
    <cellStyle name="Normal 17 2" xfId="346" xr:uid="{00000000-0005-0000-0000-00004C010000}"/>
    <cellStyle name="Normal 17 2 2" xfId="347" xr:uid="{00000000-0005-0000-0000-00004D010000}"/>
    <cellStyle name="Normal 17 2 2 2" xfId="348" xr:uid="{00000000-0005-0000-0000-00004E010000}"/>
    <cellStyle name="Normal 17 2 3" xfId="349" xr:uid="{00000000-0005-0000-0000-00004F010000}"/>
    <cellStyle name="Normal 17 3" xfId="350" xr:uid="{00000000-0005-0000-0000-000050010000}"/>
    <cellStyle name="Normal 17 3 2" xfId="351" xr:uid="{00000000-0005-0000-0000-000051010000}"/>
    <cellStyle name="Normal 17 3 2 2" xfId="352" xr:uid="{00000000-0005-0000-0000-000052010000}"/>
    <cellStyle name="Normal 17 3 3" xfId="353" xr:uid="{00000000-0005-0000-0000-000053010000}"/>
    <cellStyle name="Normal 17 4" xfId="354" xr:uid="{00000000-0005-0000-0000-000054010000}"/>
    <cellStyle name="Normal 17 4 2" xfId="355" xr:uid="{00000000-0005-0000-0000-000055010000}"/>
    <cellStyle name="Normal 17 5" xfId="356" xr:uid="{00000000-0005-0000-0000-000056010000}"/>
    <cellStyle name="Normal 18" xfId="357" xr:uid="{00000000-0005-0000-0000-000057010000}"/>
    <cellStyle name="Normal 18 2" xfId="358" xr:uid="{00000000-0005-0000-0000-000058010000}"/>
    <cellStyle name="Normal 18 2 2" xfId="359" xr:uid="{00000000-0005-0000-0000-000059010000}"/>
    <cellStyle name="Normal 18 2 2 2" xfId="360" xr:uid="{00000000-0005-0000-0000-00005A010000}"/>
    <cellStyle name="Normal 18 2 3" xfId="361" xr:uid="{00000000-0005-0000-0000-00005B010000}"/>
    <cellStyle name="Normal 18 3" xfId="362" xr:uid="{00000000-0005-0000-0000-00005C010000}"/>
    <cellStyle name="Normal 18 3 2" xfId="363" xr:uid="{00000000-0005-0000-0000-00005D010000}"/>
    <cellStyle name="Normal 18 3 2 2" xfId="364" xr:uid="{00000000-0005-0000-0000-00005E010000}"/>
    <cellStyle name="Normal 18 3 3" xfId="365" xr:uid="{00000000-0005-0000-0000-00005F010000}"/>
    <cellStyle name="Normal 18 4" xfId="366" xr:uid="{00000000-0005-0000-0000-000060010000}"/>
    <cellStyle name="Normal 18 4 2" xfId="367" xr:uid="{00000000-0005-0000-0000-000061010000}"/>
    <cellStyle name="Normal 18 5" xfId="368" xr:uid="{00000000-0005-0000-0000-000062010000}"/>
    <cellStyle name="Normal 19" xfId="369" xr:uid="{00000000-0005-0000-0000-000063010000}"/>
    <cellStyle name="Normal 2" xfId="2" xr:uid="{00000000-0005-0000-0000-000064010000}"/>
    <cellStyle name="Normal 2 10" xfId="370" xr:uid="{00000000-0005-0000-0000-000065010000}"/>
    <cellStyle name="Normal 2 10 2" xfId="371" xr:uid="{00000000-0005-0000-0000-000066010000}"/>
    <cellStyle name="Normal 2 11" xfId="372" xr:uid="{00000000-0005-0000-0000-000067010000}"/>
    <cellStyle name="Normal 2 11 2" xfId="373" xr:uid="{00000000-0005-0000-0000-000068010000}"/>
    <cellStyle name="Normal 2 12" xfId="374" xr:uid="{00000000-0005-0000-0000-000069010000}"/>
    <cellStyle name="Normal 2 12 2" xfId="375" xr:uid="{00000000-0005-0000-0000-00006A010000}"/>
    <cellStyle name="Normal 2 12 3" xfId="376" xr:uid="{00000000-0005-0000-0000-00006B010000}"/>
    <cellStyle name="Normal 2 12 4" xfId="377" xr:uid="{00000000-0005-0000-0000-00006C010000}"/>
    <cellStyle name="Normal 2 13" xfId="378" xr:uid="{00000000-0005-0000-0000-00006D010000}"/>
    <cellStyle name="Normal 2 14" xfId="379" xr:uid="{00000000-0005-0000-0000-00006E010000}"/>
    <cellStyle name="Normal 2 15" xfId="380" xr:uid="{00000000-0005-0000-0000-00006F010000}"/>
    <cellStyle name="Normal 2 2" xfId="4" xr:uid="{00000000-0005-0000-0000-000070010000}"/>
    <cellStyle name="Normal 2 2 2" xfId="381" xr:uid="{00000000-0005-0000-0000-000071010000}"/>
    <cellStyle name="Normal 2 3" xfId="14" xr:uid="{00000000-0005-0000-0000-000072010000}"/>
    <cellStyle name="Normal 2 3 2" xfId="382" xr:uid="{00000000-0005-0000-0000-000073010000}"/>
    <cellStyle name="Normal 2 3 3" xfId="383" xr:uid="{00000000-0005-0000-0000-000074010000}"/>
    <cellStyle name="Normal 2 4" xfId="15" xr:uid="{00000000-0005-0000-0000-000075010000}"/>
    <cellStyle name="Normal 2 4 2" xfId="384" xr:uid="{00000000-0005-0000-0000-000076010000}"/>
    <cellStyle name="Normal 2 4 3" xfId="385" xr:uid="{00000000-0005-0000-0000-000077010000}"/>
    <cellStyle name="Normal 2 5" xfId="16" xr:uid="{00000000-0005-0000-0000-000078010000}"/>
    <cellStyle name="Normal 2 5 2" xfId="386" xr:uid="{00000000-0005-0000-0000-000079010000}"/>
    <cellStyle name="Normal 2 6" xfId="387" xr:uid="{00000000-0005-0000-0000-00007A010000}"/>
    <cellStyle name="Normal 2 6 2" xfId="388" xr:uid="{00000000-0005-0000-0000-00007B010000}"/>
    <cellStyle name="Normal 2 7" xfId="389" xr:uid="{00000000-0005-0000-0000-00007C010000}"/>
    <cellStyle name="Normal 2 7 2" xfId="390" xr:uid="{00000000-0005-0000-0000-00007D010000}"/>
    <cellStyle name="Normal 2 8" xfId="391" xr:uid="{00000000-0005-0000-0000-00007E010000}"/>
    <cellStyle name="Normal 2 8 2" xfId="392" xr:uid="{00000000-0005-0000-0000-00007F010000}"/>
    <cellStyle name="Normal 2 9" xfId="393" xr:uid="{00000000-0005-0000-0000-000080010000}"/>
    <cellStyle name="Normal 2 9 2" xfId="394" xr:uid="{00000000-0005-0000-0000-000081010000}"/>
    <cellStyle name="Normal 20" xfId="395" xr:uid="{00000000-0005-0000-0000-000082010000}"/>
    <cellStyle name="Normal 20 2" xfId="396" xr:uid="{00000000-0005-0000-0000-000083010000}"/>
    <cellStyle name="Normal 21" xfId="397" xr:uid="{00000000-0005-0000-0000-000084010000}"/>
    <cellStyle name="Normal 22" xfId="398" xr:uid="{00000000-0005-0000-0000-000085010000}"/>
    <cellStyle name="Normal 3" xfId="1" xr:uid="{00000000-0005-0000-0000-000086010000}"/>
    <cellStyle name="Normal 3 10" xfId="399" xr:uid="{00000000-0005-0000-0000-000087010000}"/>
    <cellStyle name="Normal 3 11" xfId="400" xr:uid="{00000000-0005-0000-0000-000088010000}"/>
    <cellStyle name="Normal 3 2" xfId="29" xr:uid="{00000000-0005-0000-0000-000089010000}"/>
    <cellStyle name="Normal 3 2 2" xfId="401" xr:uid="{00000000-0005-0000-0000-00008A010000}"/>
    <cellStyle name="Normal 3 2 2 2" xfId="402" xr:uid="{00000000-0005-0000-0000-00008B010000}"/>
    <cellStyle name="Normal 3 2 3" xfId="403" xr:uid="{00000000-0005-0000-0000-00008C010000}"/>
    <cellStyle name="Normal 3 2 4" xfId="404" xr:uid="{00000000-0005-0000-0000-00008D010000}"/>
    <cellStyle name="Normal 3 3" xfId="405" xr:uid="{00000000-0005-0000-0000-00008E010000}"/>
    <cellStyle name="Normal 3 3 2" xfId="406" xr:uid="{00000000-0005-0000-0000-00008F010000}"/>
    <cellStyle name="Normal 3 3 2 2" xfId="407" xr:uid="{00000000-0005-0000-0000-000090010000}"/>
    <cellStyle name="Normal 3 3 3" xfId="408" xr:uid="{00000000-0005-0000-0000-000091010000}"/>
    <cellStyle name="Normal 3 4" xfId="409" xr:uid="{00000000-0005-0000-0000-000092010000}"/>
    <cellStyle name="Normal 3 4 2" xfId="410" xr:uid="{00000000-0005-0000-0000-000093010000}"/>
    <cellStyle name="Normal 3 4 2 2" xfId="411" xr:uid="{00000000-0005-0000-0000-000094010000}"/>
    <cellStyle name="Normal 3 5" xfId="412" xr:uid="{00000000-0005-0000-0000-000095010000}"/>
    <cellStyle name="Normal 3 5 2" xfId="413" xr:uid="{00000000-0005-0000-0000-000096010000}"/>
    <cellStyle name="Normal 3 5 3" xfId="414" xr:uid="{00000000-0005-0000-0000-000097010000}"/>
    <cellStyle name="Normal 3 5 4" xfId="415" xr:uid="{00000000-0005-0000-0000-000098010000}"/>
    <cellStyle name="Normal 3 6" xfId="416" xr:uid="{00000000-0005-0000-0000-000099010000}"/>
    <cellStyle name="Normal 3 6 2" xfId="417" xr:uid="{00000000-0005-0000-0000-00009A010000}"/>
    <cellStyle name="Normal 3 7" xfId="418" xr:uid="{00000000-0005-0000-0000-00009B010000}"/>
    <cellStyle name="Normal 3 8" xfId="419" xr:uid="{00000000-0005-0000-0000-00009C010000}"/>
    <cellStyle name="Normal 3 9" xfId="420" xr:uid="{00000000-0005-0000-0000-00009D010000}"/>
    <cellStyle name="Normal 4" xfId="17" xr:uid="{00000000-0005-0000-0000-00009E010000}"/>
    <cellStyle name="Normal 4 2" xfId="18" xr:uid="{00000000-0005-0000-0000-00009F010000}"/>
    <cellStyle name="Normal 4 2 2" xfId="421" xr:uid="{00000000-0005-0000-0000-0000A0010000}"/>
    <cellStyle name="Normal 4 2 3" xfId="422" xr:uid="{00000000-0005-0000-0000-0000A1010000}"/>
    <cellStyle name="Normal 4 3" xfId="423" xr:uid="{00000000-0005-0000-0000-0000A2010000}"/>
    <cellStyle name="Normal 4 3 2" xfId="424" xr:uid="{00000000-0005-0000-0000-0000A3010000}"/>
    <cellStyle name="Normal 4 4" xfId="425" xr:uid="{00000000-0005-0000-0000-0000A4010000}"/>
    <cellStyle name="Normal 4 5" xfId="426" xr:uid="{00000000-0005-0000-0000-0000A5010000}"/>
    <cellStyle name="Normal 5" xfId="19" xr:uid="{00000000-0005-0000-0000-0000A6010000}"/>
    <cellStyle name="Normal 5 2" xfId="20" xr:uid="{00000000-0005-0000-0000-0000A7010000}"/>
    <cellStyle name="Normal 5 2 2" xfId="427" xr:uid="{00000000-0005-0000-0000-0000A8010000}"/>
    <cellStyle name="Normal 5 2 2 2" xfId="428" xr:uid="{00000000-0005-0000-0000-0000A9010000}"/>
    <cellStyle name="Normal 5 2 3" xfId="429" xr:uid="{00000000-0005-0000-0000-0000AA010000}"/>
    <cellStyle name="Normal 5 2 4" xfId="430" xr:uid="{00000000-0005-0000-0000-0000AB010000}"/>
    <cellStyle name="Normal 5 3" xfId="431" xr:uid="{00000000-0005-0000-0000-0000AC010000}"/>
    <cellStyle name="Normal 5 3 2" xfId="432" xr:uid="{00000000-0005-0000-0000-0000AD010000}"/>
    <cellStyle name="Normal 5 3 2 2" xfId="433" xr:uid="{00000000-0005-0000-0000-0000AE010000}"/>
    <cellStyle name="Normal 5 3 3" xfId="434" xr:uid="{00000000-0005-0000-0000-0000AF010000}"/>
    <cellStyle name="Normal 5 4" xfId="435" xr:uid="{00000000-0005-0000-0000-0000B0010000}"/>
    <cellStyle name="Normal 5 4 2" xfId="436" xr:uid="{00000000-0005-0000-0000-0000B1010000}"/>
    <cellStyle name="Normal 5 4 2 2" xfId="437" xr:uid="{00000000-0005-0000-0000-0000B2010000}"/>
    <cellStyle name="Normal 5 4 3" xfId="438" xr:uid="{00000000-0005-0000-0000-0000B3010000}"/>
    <cellStyle name="Normal 5 5" xfId="439" xr:uid="{00000000-0005-0000-0000-0000B4010000}"/>
    <cellStyle name="Normal 5 5 2" xfId="440" xr:uid="{00000000-0005-0000-0000-0000B5010000}"/>
    <cellStyle name="Normal 5 6" xfId="441" xr:uid="{00000000-0005-0000-0000-0000B6010000}"/>
    <cellStyle name="Normal 5 7" xfId="442" xr:uid="{00000000-0005-0000-0000-0000B7010000}"/>
    <cellStyle name="Normal 6" xfId="21" xr:uid="{00000000-0005-0000-0000-0000B8010000}"/>
    <cellStyle name="Normal 6 2" xfId="22" xr:uid="{00000000-0005-0000-0000-0000B9010000}"/>
    <cellStyle name="Normal 6 2 2" xfId="443" xr:uid="{00000000-0005-0000-0000-0000BA010000}"/>
    <cellStyle name="Normal 6 2 2 2" xfId="444" xr:uid="{00000000-0005-0000-0000-0000BB010000}"/>
    <cellStyle name="Normal 6 2 3" xfId="445" xr:uid="{00000000-0005-0000-0000-0000BC010000}"/>
    <cellStyle name="Normal 6 3" xfId="446" xr:uid="{00000000-0005-0000-0000-0000BD010000}"/>
    <cellStyle name="Normal 6 3 2" xfId="447" xr:uid="{00000000-0005-0000-0000-0000BE010000}"/>
    <cellStyle name="Normal 6 3 2 2" xfId="448" xr:uid="{00000000-0005-0000-0000-0000BF010000}"/>
    <cellStyle name="Normal 6 3 3" xfId="449" xr:uid="{00000000-0005-0000-0000-0000C0010000}"/>
    <cellStyle name="Normal 6 4" xfId="450" xr:uid="{00000000-0005-0000-0000-0000C1010000}"/>
    <cellStyle name="Normal 6 4 2" xfId="451" xr:uid="{00000000-0005-0000-0000-0000C2010000}"/>
    <cellStyle name="Normal 6 4 2 2" xfId="452" xr:uid="{00000000-0005-0000-0000-0000C3010000}"/>
    <cellStyle name="Normal 6 4 3" xfId="453" xr:uid="{00000000-0005-0000-0000-0000C4010000}"/>
    <cellStyle name="Normal 6 5" xfId="454" xr:uid="{00000000-0005-0000-0000-0000C5010000}"/>
    <cellStyle name="Normal 6 5 2" xfId="455" xr:uid="{00000000-0005-0000-0000-0000C6010000}"/>
    <cellStyle name="Normal 6 5 2 2" xfId="456" xr:uid="{00000000-0005-0000-0000-0000C7010000}"/>
    <cellStyle name="Normal 6 5 3" xfId="457" xr:uid="{00000000-0005-0000-0000-0000C8010000}"/>
    <cellStyle name="Normal 6 6" xfId="458" xr:uid="{00000000-0005-0000-0000-0000C9010000}"/>
    <cellStyle name="Normal 6 6 2" xfId="459" xr:uid="{00000000-0005-0000-0000-0000CA010000}"/>
    <cellStyle name="Normal 6 7" xfId="460" xr:uid="{00000000-0005-0000-0000-0000CB010000}"/>
    <cellStyle name="Normal 6 8" xfId="461" xr:uid="{00000000-0005-0000-0000-0000CC010000}"/>
    <cellStyle name="Normal 6 8 2" xfId="462" xr:uid="{00000000-0005-0000-0000-0000CD010000}"/>
    <cellStyle name="Normal 7" xfId="5" xr:uid="{00000000-0005-0000-0000-0000CE010000}"/>
    <cellStyle name="Normal 7 2" xfId="463" xr:uid="{00000000-0005-0000-0000-0000CF010000}"/>
    <cellStyle name="Normal 7 2 2" xfId="464" xr:uid="{00000000-0005-0000-0000-0000D0010000}"/>
    <cellStyle name="Normal 7 2 2 2" xfId="465" xr:uid="{00000000-0005-0000-0000-0000D1010000}"/>
    <cellStyle name="Normal 7 2 3" xfId="466" xr:uid="{00000000-0005-0000-0000-0000D2010000}"/>
    <cellStyle name="Normal 7 3" xfId="467" xr:uid="{00000000-0005-0000-0000-0000D3010000}"/>
    <cellStyle name="Normal 7 3 2" xfId="468" xr:uid="{00000000-0005-0000-0000-0000D4010000}"/>
    <cellStyle name="Normal 7 3 2 2" xfId="469" xr:uid="{00000000-0005-0000-0000-0000D5010000}"/>
    <cellStyle name="Normal 7 3 3" xfId="470" xr:uid="{00000000-0005-0000-0000-0000D6010000}"/>
    <cellStyle name="Normal 7 4" xfId="471" xr:uid="{00000000-0005-0000-0000-0000D7010000}"/>
    <cellStyle name="Normal 7 4 2" xfId="472" xr:uid="{00000000-0005-0000-0000-0000D8010000}"/>
    <cellStyle name="Normal 7 4 2 2" xfId="473" xr:uid="{00000000-0005-0000-0000-0000D9010000}"/>
    <cellStyle name="Normal 7 4 3" xfId="474" xr:uid="{00000000-0005-0000-0000-0000DA010000}"/>
    <cellStyle name="Normal 7 5" xfId="475" xr:uid="{00000000-0005-0000-0000-0000DB010000}"/>
    <cellStyle name="Normal 7 5 2" xfId="476" xr:uid="{00000000-0005-0000-0000-0000DC010000}"/>
    <cellStyle name="Normal 7 6" xfId="477" xr:uid="{00000000-0005-0000-0000-0000DD010000}"/>
    <cellStyle name="Normal 7 7" xfId="478" xr:uid="{00000000-0005-0000-0000-0000DE010000}"/>
    <cellStyle name="Normal 7 7 2" xfId="479" xr:uid="{00000000-0005-0000-0000-0000DF010000}"/>
    <cellStyle name="Normal 7 8" xfId="480" xr:uid="{00000000-0005-0000-0000-0000E0010000}"/>
    <cellStyle name="Normal 8" xfId="23" xr:uid="{00000000-0005-0000-0000-0000E1010000}"/>
    <cellStyle name="Normal 8 2" xfId="481" xr:uid="{00000000-0005-0000-0000-0000E2010000}"/>
    <cellStyle name="Normal 8 2 2" xfId="482" xr:uid="{00000000-0005-0000-0000-0000E3010000}"/>
    <cellStyle name="Normal 8 2 2 2" xfId="483" xr:uid="{00000000-0005-0000-0000-0000E4010000}"/>
    <cellStyle name="Normal 8 2 3" xfId="484" xr:uid="{00000000-0005-0000-0000-0000E5010000}"/>
    <cellStyle name="Normal 8 3" xfId="485" xr:uid="{00000000-0005-0000-0000-0000E6010000}"/>
    <cellStyle name="Normal 8 3 2" xfId="486" xr:uid="{00000000-0005-0000-0000-0000E7010000}"/>
    <cellStyle name="Normal 8 3 2 2" xfId="487" xr:uid="{00000000-0005-0000-0000-0000E8010000}"/>
    <cellStyle name="Normal 8 3 3" xfId="488" xr:uid="{00000000-0005-0000-0000-0000E9010000}"/>
    <cellStyle name="Normal 8 4" xfId="489" xr:uid="{00000000-0005-0000-0000-0000EA010000}"/>
    <cellStyle name="Normal 8 4 2" xfId="490" xr:uid="{00000000-0005-0000-0000-0000EB010000}"/>
    <cellStyle name="Normal 8 4 2 2" xfId="491" xr:uid="{00000000-0005-0000-0000-0000EC010000}"/>
    <cellStyle name="Normal 8 4 3" xfId="492" xr:uid="{00000000-0005-0000-0000-0000ED010000}"/>
    <cellStyle name="Normal 8 5" xfId="493" xr:uid="{00000000-0005-0000-0000-0000EE010000}"/>
    <cellStyle name="Normal 8 5 2" xfId="494" xr:uid="{00000000-0005-0000-0000-0000EF010000}"/>
    <cellStyle name="Normal 8 5 2 2" xfId="495" xr:uid="{00000000-0005-0000-0000-0000F0010000}"/>
    <cellStyle name="Normal 8 5 3" xfId="496" xr:uid="{00000000-0005-0000-0000-0000F1010000}"/>
    <cellStyle name="Normal 8 6" xfId="497" xr:uid="{00000000-0005-0000-0000-0000F2010000}"/>
    <cellStyle name="Normal 8 6 2" xfId="498" xr:uid="{00000000-0005-0000-0000-0000F3010000}"/>
    <cellStyle name="Normal 8 7" xfId="499" xr:uid="{00000000-0005-0000-0000-0000F4010000}"/>
    <cellStyle name="Normal 9" xfId="500" xr:uid="{00000000-0005-0000-0000-0000F5010000}"/>
    <cellStyle name="Normal 9 2" xfId="501" xr:uid="{00000000-0005-0000-0000-0000F6010000}"/>
    <cellStyle name="Normal 9 2 2" xfId="502" xr:uid="{00000000-0005-0000-0000-0000F7010000}"/>
    <cellStyle name="Normal 9 2 2 2" xfId="503" xr:uid="{00000000-0005-0000-0000-0000F8010000}"/>
    <cellStyle name="Normal 9 2 3" xfId="504" xr:uid="{00000000-0005-0000-0000-0000F9010000}"/>
    <cellStyle name="Normal 9 3" xfId="505" xr:uid="{00000000-0005-0000-0000-0000FA010000}"/>
    <cellStyle name="Normal 9 3 2" xfId="506" xr:uid="{00000000-0005-0000-0000-0000FB010000}"/>
    <cellStyle name="Normal 9 3 2 2" xfId="507" xr:uid="{00000000-0005-0000-0000-0000FC010000}"/>
    <cellStyle name="Normal 9 3 3" xfId="508" xr:uid="{00000000-0005-0000-0000-0000FD010000}"/>
    <cellStyle name="Normal 9 4" xfId="509" xr:uid="{00000000-0005-0000-0000-0000FE010000}"/>
    <cellStyle name="Normal 9 4 2" xfId="510" xr:uid="{00000000-0005-0000-0000-0000FF010000}"/>
    <cellStyle name="Normal 9 4 2 2" xfId="511" xr:uid="{00000000-0005-0000-0000-000000020000}"/>
    <cellStyle name="Normal 9 4 3" xfId="512" xr:uid="{00000000-0005-0000-0000-000001020000}"/>
    <cellStyle name="Normal 9 5" xfId="513" xr:uid="{00000000-0005-0000-0000-000002020000}"/>
    <cellStyle name="Normal 9 5 2" xfId="514" xr:uid="{00000000-0005-0000-0000-000003020000}"/>
    <cellStyle name="Normal 9 6" xfId="515" xr:uid="{00000000-0005-0000-0000-000004020000}"/>
    <cellStyle name="Normal 9 7" xfId="516" xr:uid="{00000000-0005-0000-0000-000005020000}"/>
    <cellStyle name="Normal 9 8" xfId="517" xr:uid="{00000000-0005-0000-0000-000006020000}"/>
    <cellStyle name="Normal 9 9" xfId="518" xr:uid="{00000000-0005-0000-0000-000007020000}"/>
    <cellStyle name="Notas 10" xfId="519" xr:uid="{00000000-0005-0000-0000-000008020000}"/>
    <cellStyle name="Notas 10 2" xfId="520" xr:uid="{00000000-0005-0000-0000-000009020000}"/>
    <cellStyle name="Notas 10 2 2" xfId="521" xr:uid="{00000000-0005-0000-0000-00000A020000}"/>
    <cellStyle name="Notas 10 3" xfId="522" xr:uid="{00000000-0005-0000-0000-00000B020000}"/>
    <cellStyle name="Notas 10 3 2" xfId="523" xr:uid="{00000000-0005-0000-0000-00000C020000}"/>
    <cellStyle name="Notas 10 4" xfId="524" xr:uid="{00000000-0005-0000-0000-00000D020000}"/>
    <cellStyle name="Notas 11" xfId="525" xr:uid="{00000000-0005-0000-0000-00000E020000}"/>
    <cellStyle name="Notas 11 2" xfId="526" xr:uid="{00000000-0005-0000-0000-00000F020000}"/>
    <cellStyle name="Notas 11 2 2" xfId="527" xr:uid="{00000000-0005-0000-0000-000010020000}"/>
    <cellStyle name="Notas 11 3" xfId="528" xr:uid="{00000000-0005-0000-0000-000011020000}"/>
    <cellStyle name="Notas 11 3 2" xfId="529" xr:uid="{00000000-0005-0000-0000-000012020000}"/>
    <cellStyle name="Notas 11 4" xfId="530" xr:uid="{00000000-0005-0000-0000-000013020000}"/>
    <cellStyle name="Notas 12" xfId="531" xr:uid="{00000000-0005-0000-0000-000014020000}"/>
    <cellStyle name="Notas 12 2" xfId="532" xr:uid="{00000000-0005-0000-0000-000015020000}"/>
    <cellStyle name="Notas 12 2 2" xfId="533" xr:uid="{00000000-0005-0000-0000-000016020000}"/>
    <cellStyle name="Notas 12 3" xfId="534" xr:uid="{00000000-0005-0000-0000-000017020000}"/>
    <cellStyle name="Notas 12 3 2" xfId="535" xr:uid="{00000000-0005-0000-0000-000018020000}"/>
    <cellStyle name="Notas 12 4" xfId="536" xr:uid="{00000000-0005-0000-0000-000019020000}"/>
    <cellStyle name="Notas 13" xfId="537" xr:uid="{00000000-0005-0000-0000-00001A020000}"/>
    <cellStyle name="Notas 14" xfId="538" xr:uid="{00000000-0005-0000-0000-00001B020000}"/>
    <cellStyle name="Notas 2" xfId="25" xr:uid="{00000000-0005-0000-0000-00001C020000}"/>
    <cellStyle name="Notas 2 2" xfId="539" xr:uid="{00000000-0005-0000-0000-00001D020000}"/>
    <cellStyle name="Notas 2 2 2" xfId="540" xr:uid="{00000000-0005-0000-0000-00001E020000}"/>
    <cellStyle name="Notas 2 2 2 2" xfId="541" xr:uid="{00000000-0005-0000-0000-00001F020000}"/>
    <cellStyle name="Notas 2 2 3" xfId="542" xr:uid="{00000000-0005-0000-0000-000020020000}"/>
    <cellStyle name="Notas 2 3" xfId="543" xr:uid="{00000000-0005-0000-0000-000021020000}"/>
    <cellStyle name="Notas 2 3 2" xfId="544" xr:uid="{00000000-0005-0000-0000-000022020000}"/>
    <cellStyle name="Notas 2 4" xfId="545" xr:uid="{00000000-0005-0000-0000-000023020000}"/>
    <cellStyle name="Notas 2 4 2" xfId="546" xr:uid="{00000000-0005-0000-0000-000024020000}"/>
    <cellStyle name="Notas 2 5" xfId="547" xr:uid="{00000000-0005-0000-0000-000025020000}"/>
    <cellStyle name="Notas 2 6" xfId="548" xr:uid="{00000000-0005-0000-0000-000026020000}"/>
    <cellStyle name="Notas 3" xfId="549" xr:uid="{00000000-0005-0000-0000-000027020000}"/>
    <cellStyle name="Notas 3 2" xfId="550" xr:uid="{00000000-0005-0000-0000-000028020000}"/>
    <cellStyle name="Notas 3 2 2" xfId="551" xr:uid="{00000000-0005-0000-0000-000029020000}"/>
    <cellStyle name="Notas 3 3" xfId="552" xr:uid="{00000000-0005-0000-0000-00002A020000}"/>
    <cellStyle name="Notas 3 3 2" xfId="553" xr:uid="{00000000-0005-0000-0000-00002B020000}"/>
    <cellStyle name="Notas 3 4" xfId="554" xr:uid="{00000000-0005-0000-0000-00002C020000}"/>
    <cellStyle name="Notas 4" xfId="555" xr:uid="{00000000-0005-0000-0000-00002D020000}"/>
    <cellStyle name="Notas 4 2" xfId="556" xr:uid="{00000000-0005-0000-0000-00002E020000}"/>
    <cellStyle name="Notas 4 2 2" xfId="557" xr:uid="{00000000-0005-0000-0000-00002F020000}"/>
    <cellStyle name="Notas 4 3" xfId="558" xr:uid="{00000000-0005-0000-0000-000030020000}"/>
    <cellStyle name="Notas 4 3 2" xfId="559" xr:uid="{00000000-0005-0000-0000-000031020000}"/>
    <cellStyle name="Notas 4 4" xfId="560" xr:uid="{00000000-0005-0000-0000-000032020000}"/>
    <cellStyle name="Notas 5" xfId="561" xr:uid="{00000000-0005-0000-0000-000033020000}"/>
    <cellStyle name="Notas 5 2" xfId="562" xr:uid="{00000000-0005-0000-0000-000034020000}"/>
    <cellStyle name="Notas 5 2 2" xfId="563" xr:uid="{00000000-0005-0000-0000-000035020000}"/>
    <cellStyle name="Notas 5 3" xfId="564" xr:uid="{00000000-0005-0000-0000-000036020000}"/>
    <cellStyle name="Notas 5 3 2" xfId="565" xr:uid="{00000000-0005-0000-0000-000037020000}"/>
    <cellStyle name="Notas 5 4" xfId="566" xr:uid="{00000000-0005-0000-0000-000038020000}"/>
    <cellStyle name="Notas 6" xfId="567" xr:uid="{00000000-0005-0000-0000-000039020000}"/>
    <cellStyle name="Notas 6 2" xfId="568" xr:uid="{00000000-0005-0000-0000-00003A020000}"/>
    <cellStyle name="Notas 6 2 2" xfId="569" xr:uid="{00000000-0005-0000-0000-00003B020000}"/>
    <cellStyle name="Notas 6 3" xfId="570" xr:uid="{00000000-0005-0000-0000-00003C020000}"/>
    <cellStyle name="Notas 6 3 2" xfId="571" xr:uid="{00000000-0005-0000-0000-00003D020000}"/>
    <cellStyle name="Notas 6 4" xfId="572" xr:uid="{00000000-0005-0000-0000-00003E020000}"/>
    <cellStyle name="Notas 7" xfId="573" xr:uid="{00000000-0005-0000-0000-00003F020000}"/>
    <cellStyle name="Notas 7 2" xfId="574" xr:uid="{00000000-0005-0000-0000-000040020000}"/>
    <cellStyle name="Notas 7 2 2" xfId="575" xr:uid="{00000000-0005-0000-0000-000041020000}"/>
    <cellStyle name="Notas 7 3" xfId="576" xr:uid="{00000000-0005-0000-0000-000042020000}"/>
    <cellStyle name="Notas 7 3 2" xfId="577" xr:uid="{00000000-0005-0000-0000-000043020000}"/>
    <cellStyle name="Notas 7 4" xfId="578" xr:uid="{00000000-0005-0000-0000-000044020000}"/>
    <cellStyle name="Notas 8" xfId="579" xr:uid="{00000000-0005-0000-0000-000045020000}"/>
    <cellStyle name="Notas 8 2" xfId="580" xr:uid="{00000000-0005-0000-0000-000046020000}"/>
    <cellStyle name="Notas 8 2 2" xfId="581" xr:uid="{00000000-0005-0000-0000-000047020000}"/>
    <cellStyle name="Notas 8 3" xfId="582" xr:uid="{00000000-0005-0000-0000-000048020000}"/>
    <cellStyle name="Notas 8 3 2" xfId="583" xr:uid="{00000000-0005-0000-0000-000049020000}"/>
    <cellStyle name="Notas 8 4" xfId="584" xr:uid="{00000000-0005-0000-0000-00004A020000}"/>
    <cellStyle name="Notas 9" xfId="585" xr:uid="{00000000-0005-0000-0000-00004B020000}"/>
    <cellStyle name="Notas 9 2" xfId="586" xr:uid="{00000000-0005-0000-0000-00004C020000}"/>
    <cellStyle name="Notas 9 2 2" xfId="587" xr:uid="{00000000-0005-0000-0000-00004D020000}"/>
    <cellStyle name="Notas 9 3" xfId="588" xr:uid="{00000000-0005-0000-0000-00004E020000}"/>
    <cellStyle name="Notas 9 3 2" xfId="589" xr:uid="{00000000-0005-0000-0000-00004F020000}"/>
    <cellStyle name="Notas 9 4" xfId="590" xr:uid="{00000000-0005-0000-0000-000050020000}"/>
    <cellStyle name="Porcentaje 2" xfId="591" xr:uid="{00000000-0005-0000-0000-000051020000}"/>
    <cellStyle name="Porcentaje 2 2" xfId="592" xr:uid="{00000000-0005-0000-0000-000052020000}"/>
    <cellStyle name="Porcentual 2" xfId="26" xr:uid="{00000000-0005-0000-0000-000053020000}"/>
    <cellStyle name="Salida 2" xfId="593" xr:uid="{00000000-0005-0000-0000-000054020000}"/>
    <cellStyle name="Salida 2 2" xfId="594" xr:uid="{00000000-0005-0000-0000-000055020000}"/>
    <cellStyle name="SAPBEXaggData" xfId="595" xr:uid="{00000000-0005-0000-0000-000056020000}"/>
    <cellStyle name="SAPBEXaggData 2" xfId="596" xr:uid="{00000000-0005-0000-0000-000057020000}"/>
    <cellStyle name="SAPBEXaggData 3" xfId="597" xr:uid="{00000000-0005-0000-0000-000058020000}"/>
    <cellStyle name="SAPBEXaggDataEmph" xfId="598" xr:uid="{00000000-0005-0000-0000-000059020000}"/>
    <cellStyle name="SAPBEXaggDataEmph 2" xfId="599" xr:uid="{00000000-0005-0000-0000-00005A020000}"/>
    <cellStyle name="SAPBEXaggDataEmph 3" xfId="600" xr:uid="{00000000-0005-0000-0000-00005B020000}"/>
    <cellStyle name="SAPBEXaggItem" xfId="601" xr:uid="{00000000-0005-0000-0000-00005C020000}"/>
    <cellStyle name="SAPBEXaggItem 2" xfId="602" xr:uid="{00000000-0005-0000-0000-00005D020000}"/>
    <cellStyle name="SAPBEXaggItem 3" xfId="603" xr:uid="{00000000-0005-0000-0000-00005E020000}"/>
    <cellStyle name="SAPBEXaggItemX" xfId="604" xr:uid="{00000000-0005-0000-0000-00005F020000}"/>
    <cellStyle name="SAPBEXchaText" xfId="30" xr:uid="{00000000-0005-0000-0000-000060020000}"/>
    <cellStyle name="SAPBEXchaText 2" xfId="31" xr:uid="{00000000-0005-0000-0000-000061020000}"/>
    <cellStyle name="SAPBEXchaText 3" xfId="605" xr:uid="{00000000-0005-0000-0000-000062020000}"/>
    <cellStyle name="SAPBEXexcBad7" xfId="606" xr:uid="{00000000-0005-0000-0000-000063020000}"/>
    <cellStyle name="SAPBEXexcBad7 2" xfId="607" xr:uid="{00000000-0005-0000-0000-000064020000}"/>
    <cellStyle name="SAPBEXexcBad7 3" xfId="608" xr:uid="{00000000-0005-0000-0000-000065020000}"/>
    <cellStyle name="SAPBEXexcBad8" xfId="609" xr:uid="{00000000-0005-0000-0000-000066020000}"/>
    <cellStyle name="SAPBEXexcBad8 2" xfId="610" xr:uid="{00000000-0005-0000-0000-000067020000}"/>
    <cellStyle name="SAPBEXexcBad8 3" xfId="611" xr:uid="{00000000-0005-0000-0000-000068020000}"/>
    <cellStyle name="SAPBEXexcBad9" xfId="612" xr:uid="{00000000-0005-0000-0000-000069020000}"/>
    <cellStyle name="SAPBEXexcBad9 2" xfId="613" xr:uid="{00000000-0005-0000-0000-00006A020000}"/>
    <cellStyle name="SAPBEXexcBad9 3" xfId="614" xr:uid="{00000000-0005-0000-0000-00006B020000}"/>
    <cellStyle name="SAPBEXexcCritical4" xfId="615" xr:uid="{00000000-0005-0000-0000-00006C020000}"/>
    <cellStyle name="SAPBEXexcCritical4 2" xfId="616" xr:uid="{00000000-0005-0000-0000-00006D020000}"/>
    <cellStyle name="SAPBEXexcCritical4 3" xfId="617" xr:uid="{00000000-0005-0000-0000-00006E020000}"/>
    <cellStyle name="SAPBEXexcCritical5" xfId="618" xr:uid="{00000000-0005-0000-0000-00006F020000}"/>
    <cellStyle name="SAPBEXexcCritical5 2" xfId="619" xr:uid="{00000000-0005-0000-0000-000070020000}"/>
    <cellStyle name="SAPBEXexcCritical5 3" xfId="620" xr:uid="{00000000-0005-0000-0000-000071020000}"/>
    <cellStyle name="SAPBEXexcCritical6" xfId="621" xr:uid="{00000000-0005-0000-0000-000072020000}"/>
    <cellStyle name="SAPBEXexcCritical6 2" xfId="622" xr:uid="{00000000-0005-0000-0000-000073020000}"/>
    <cellStyle name="SAPBEXexcCritical6 3" xfId="623" xr:uid="{00000000-0005-0000-0000-000074020000}"/>
    <cellStyle name="SAPBEXexcGood1" xfId="624" xr:uid="{00000000-0005-0000-0000-000075020000}"/>
    <cellStyle name="SAPBEXexcGood1 2" xfId="625" xr:uid="{00000000-0005-0000-0000-000076020000}"/>
    <cellStyle name="SAPBEXexcGood1 3" xfId="626" xr:uid="{00000000-0005-0000-0000-000077020000}"/>
    <cellStyle name="SAPBEXexcGood2" xfId="627" xr:uid="{00000000-0005-0000-0000-000078020000}"/>
    <cellStyle name="SAPBEXexcGood2 2" xfId="628" xr:uid="{00000000-0005-0000-0000-000079020000}"/>
    <cellStyle name="SAPBEXexcGood2 3" xfId="629" xr:uid="{00000000-0005-0000-0000-00007A020000}"/>
    <cellStyle name="SAPBEXexcGood3" xfId="630" xr:uid="{00000000-0005-0000-0000-00007B020000}"/>
    <cellStyle name="SAPBEXexcGood3 2" xfId="631" xr:uid="{00000000-0005-0000-0000-00007C020000}"/>
    <cellStyle name="SAPBEXexcGood3 3" xfId="632" xr:uid="{00000000-0005-0000-0000-00007D020000}"/>
    <cellStyle name="SAPBEXfilterDrill" xfId="633" xr:uid="{00000000-0005-0000-0000-00007E020000}"/>
    <cellStyle name="SAPBEXfilterDrill 2" xfId="634" xr:uid="{00000000-0005-0000-0000-00007F020000}"/>
    <cellStyle name="SAPBEXfilterDrill 3" xfId="635" xr:uid="{00000000-0005-0000-0000-000080020000}"/>
    <cellStyle name="SAPBEXfilterItem" xfId="636" xr:uid="{00000000-0005-0000-0000-000081020000}"/>
    <cellStyle name="SAPBEXfilterItem 2" xfId="637" xr:uid="{00000000-0005-0000-0000-000082020000}"/>
    <cellStyle name="SAPBEXfilterItem 3" xfId="638" xr:uid="{00000000-0005-0000-0000-000083020000}"/>
    <cellStyle name="SAPBEXfilterText" xfId="639" xr:uid="{00000000-0005-0000-0000-000084020000}"/>
    <cellStyle name="SAPBEXfilterText 2" xfId="640" xr:uid="{00000000-0005-0000-0000-000085020000}"/>
    <cellStyle name="SAPBEXfilterText 3" xfId="641" xr:uid="{00000000-0005-0000-0000-000086020000}"/>
    <cellStyle name="SAPBEXfilterText 3 2" xfId="642" xr:uid="{00000000-0005-0000-0000-000087020000}"/>
    <cellStyle name="SAPBEXfilterText 4" xfId="643" xr:uid="{00000000-0005-0000-0000-000088020000}"/>
    <cellStyle name="SAPBEXformats" xfId="644" xr:uid="{00000000-0005-0000-0000-000089020000}"/>
    <cellStyle name="SAPBEXformats 2" xfId="645" xr:uid="{00000000-0005-0000-0000-00008A020000}"/>
    <cellStyle name="SAPBEXformats 3" xfId="646" xr:uid="{00000000-0005-0000-0000-00008B020000}"/>
    <cellStyle name="SAPBEXheaderItem" xfId="647" xr:uid="{00000000-0005-0000-0000-00008C020000}"/>
    <cellStyle name="SAPBEXheaderItem 10" xfId="648" xr:uid="{00000000-0005-0000-0000-00008D020000}"/>
    <cellStyle name="SAPBEXheaderItem 11" xfId="649" xr:uid="{00000000-0005-0000-0000-00008E020000}"/>
    <cellStyle name="SAPBEXheaderItem 12" xfId="650" xr:uid="{00000000-0005-0000-0000-00008F020000}"/>
    <cellStyle name="SAPBEXheaderItem 13" xfId="651" xr:uid="{00000000-0005-0000-0000-000090020000}"/>
    <cellStyle name="SAPBEXheaderItem 14" xfId="652" xr:uid="{00000000-0005-0000-0000-000091020000}"/>
    <cellStyle name="SAPBEXheaderItem 15" xfId="653" xr:uid="{00000000-0005-0000-0000-000092020000}"/>
    <cellStyle name="SAPBEXheaderItem 16" xfId="654" xr:uid="{00000000-0005-0000-0000-000093020000}"/>
    <cellStyle name="SAPBEXheaderItem 17" xfId="655" xr:uid="{00000000-0005-0000-0000-000094020000}"/>
    <cellStyle name="SAPBEXheaderItem 17 2" xfId="656" xr:uid="{00000000-0005-0000-0000-000095020000}"/>
    <cellStyle name="SAPBEXheaderItem 18" xfId="657" xr:uid="{00000000-0005-0000-0000-000096020000}"/>
    <cellStyle name="SAPBEXheaderItem 18 2" xfId="658" xr:uid="{00000000-0005-0000-0000-000097020000}"/>
    <cellStyle name="SAPBEXheaderItem 19" xfId="659" xr:uid="{00000000-0005-0000-0000-000098020000}"/>
    <cellStyle name="SAPBEXheaderItem 2" xfId="660" xr:uid="{00000000-0005-0000-0000-000099020000}"/>
    <cellStyle name="SAPBEXheaderItem 2 2" xfId="661" xr:uid="{00000000-0005-0000-0000-00009A020000}"/>
    <cellStyle name="SAPBEXheaderItem 20" xfId="662" xr:uid="{00000000-0005-0000-0000-00009B020000}"/>
    <cellStyle name="SAPBEXheaderItem 21" xfId="663" xr:uid="{00000000-0005-0000-0000-00009C020000}"/>
    <cellStyle name="SAPBEXheaderItem 3" xfId="664" xr:uid="{00000000-0005-0000-0000-00009D020000}"/>
    <cellStyle name="SAPBEXheaderItem 3 10" xfId="665" xr:uid="{00000000-0005-0000-0000-00009E020000}"/>
    <cellStyle name="SAPBEXheaderItem 3 10 2" xfId="666" xr:uid="{00000000-0005-0000-0000-00009F020000}"/>
    <cellStyle name="SAPBEXheaderItem 3 2" xfId="667" xr:uid="{00000000-0005-0000-0000-0000A0020000}"/>
    <cellStyle name="SAPBEXheaderItem 3 2 2" xfId="668" xr:uid="{00000000-0005-0000-0000-0000A1020000}"/>
    <cellStyle name="SAPBEXheaderItem 3 3" xfId="669" xr:uid="{00000000-0005-0000-0000-0000A2020000}"/>
    <cellStyle name="SAPBEXheaderItem 3 3 2" xfId="670" xr:uid="{00000000-0005-0000-0000-0000A3020000}"/>
    <cellStyle name="SAPBEXheaderItem 3 4" xfId="671" xr:uid="{00000000-0005-0000-0000-0000A4020000}"/>
    <cellStyle name="SAPBEXheaderItem 3 4 2" xfId="672" xr:uid="{00000000-0005-0000-0000-0000A5020000}"/>
    <cellStyle name="SAPBEXheaderItem 3 5" xfId="673" xr:uid="{00000000-0005-0000-0000-0000A6020000}"/>
    <cellStyle name="SAPBEXheaderItem 3 5 2" xfId="674" xr:uid="{00000000-0005-0000-0000-0000A7020000}"/>
    <cellStyle name="SAPBEXheaderItem 3 6" xfId="675" xr:uid="{00000000-0005-0000-0000-0000A8020000}"/>
    <cellStyle name="SAPBEXheaderItem 3 6 2" xfId="676" xr:uid="{00000000-0005-0000-0000-0000A9020000}"/>
    <cellStyle name="SAPBEXheaderItem 3 7" xfId="677" xr:uid="{00000000-0005-0000-0000-0000AA020000}"/>
    <cellStyle name="SAPBEXheaderItem 3 7 2" xfId="678" xr:uid="{00000000-0005-0000-0000-0000AB020000}"/>
    <cellStyle name="SAPBEXheaderItem 3 8" xfId="679" xr:uid="{00000000-0005-0000-0000-0000AC020000}"/>
    <cellStyle name="SAPBEXheaderItem 3 8 2" xfId="680" xr:uid="{00000000-0005-0000-0000-0000AD020000}"/>
    <cellStyle name="SAPBEXheaderItem 3 9" xfId="681" xr:uid="{00000000-0005-0000-0000-0000AE020000}"/>
    <cellStyle name="SAPBEXheaderItem 3 9 2" xfId="682" xr:uid="{00000000-0005-0000-0000-0000AF020000}"/>
    <cellStyle name="SAPBEXheaderItem 4" xfId="683" xr:uid="{00000000-0005-0000-0000-0000B0020000}"/>
    <cellStyle name="SAPBEXheaderItem 4 2" xfId="684" xr:uid="{00000000-0005-0000-0000-0000B1020000}"/>
    <cellStyle name="SAPBEXheaderItem 5" xfId="685" xr:uid="{00000000-0005-0000-0000-0000B2020000}"/>
    <cellStyle name="SAPBEXheaderItem 6" xfId="686" xr:uid="{00000000-0005-0000-0000-0000B3020000}"/>
    <cellStyle name="SAPBEXheaderItem 7" xfId="687" xr:uid="{00000000-0005-0000-0000-0000B4020000}"/>
    <cellStyle name="SAPBEXheaderItem 8" xfId="688" xr:uid="{00000000-0005-0000-0000-0000B5020000}"/>
    <cellStyle name="SAPBEXheaderItem 9" xfId="689" xr:uid="{00000000-0005-0000-0000-0000B6020000}"/>
    <cellStyle name="SAPBEXheaderText" xfId="690" xr:uid="{00000000-0005-0000-0000-0000B7020000}"/>
    <cellStyle name="SAPBEXheaderText 10" xfId="691" xr:uid="{00000000-0005-0000-0000-0000B8020000}"/>
    <cellStyle name="SAPBEXheaderText 11" xfId="692" xr:uid="{00000000-0005-0000-0000-0000B9020000}"/>
    <cellStyle name="SAPBEXheaderText 12" xfId="693" xr:uid="{00000000-0005-0000-0000-0000BA020000}"/>
    <cellStyle name="SAPBEXheaderText 13" xfId="694" xr:uid="{00000000-0005-0000-0000-0000BB020000}"/>
    <cellStyle name="SAPBEXheaderText 14" xfId="695" xr:uid="{00000000-0005-0000-0000-0000BC020000}"/>
    <cellStyle name="SAPBEXheaderText 15" xfId="696" xr:uid="{00000000-0005-0000-0000-0000BD020000}"/>
    <cellStyle name="SAPBEXheaderText 16" xfId="697" xr:uid="{00000000-0005-0000-0000-0000BE020000}"/>
    <cellStyle name="SAPBEXheaderText 17" xfId="698" xr:uid="{00000000-0005-0000-0000-0000BF020000}"/>
    <cellStyle name="SAPBEXheaderText 17 2" xfId="699" xr:uid="{00000000-0005-0000-0000-0000C0020000}"/>
    <cellStyle name="SAPBEXheaderText 18" xfId="700" xr:uid="{00000000-0005-0000-0000-0000C1020000}"/>
    <cellStyle name="SAPBEXheaderText 18 2" xfId="701" xr:uid="{00000000-0005-0000-0000-0000C2020000}"/>
    <cellStyle name="SAPBEXheaderText 19" xfId="702" xr:uid="{00000000-0005-0000-0000-0000C3020000}"/>
    <cellStyle name="SAPBEXheaderText 2" xfId="703" xr:uid="{00000000-0005-0000-0000-0000C4020000}"/>
    <cellStyle name="SAPBEXheaderText 2 2" xfId="704" xr:uid="{00000000-0005-0000-0000-0000C5020000}"/>
    <cellStyle name="SAPBEXheaderText 20" xfId="705" xr:uid="{00000000-0005-0000-0000-0000C6020000}"/>
    <cellStyle name="SAPBEXheaderText 21" xfId="706" xr:uid="{00000000-0005-0000-0000-0000C7020000}"/>
    <cellStyle name="SAPBEXheaderText 3" xfId="707" xr:uid="{00000000-0005-0000-0000-0000C8020000}"/>
    <cellStyle name="SAPBEXheaderText 3 10" xfId="708" xr:uid="{00000000-0005-0000-0000-0000C9020000}"/>
    <cellStyle name="SAPBEXheaderText 3 10 2" xfId="709" xr:uid="{00000000-0005-0000-0000-0000CA020000}"/>
    <cellStyle name="SAPBEXheaderText 3 2" xfId="710" xr:uid="{00000000-0005-0000-0000-0000CB020000}"/>
    <cellStyle name="SAPBEXheaderText 3 2 2" xfId="711" xr:uid="{00000000-0005-0000-0000-0000CC020000}"/>
    <cellStyle name="SAPBEXheaderText 3 3" xfId="712" xr:uid="{00000000-0005-0000-0000-0000CD020000}"/>
    <cellStyle name="SAPBEXheaderText 3 3 2" xfId="713" xr:uid="{00000000-0005-0000-0000-0000CE020000}"/>
    <cellStyle name="SAPBEXheaderText 3 4" xfId="714" xr:uid="{00000000-0005-0000-0000-0000CF020000}"/>
    <cellStyle name="SAPBEXheaderText 3 4 2" xfId="715" xr:uid="{00000000-0005-0000-0000-0000D0020000}"/>
    <cellStyle name="SAPBEXheaderText 3 5" xfId="716" xr:uid="{00000000-0005-0000-0000-0000D1020000}"/>
    <cellStyle name="SAPBEXheaderText 3 5 2" xfId="717" xr:uid="{00000000-0005-0000-0000-0000D2020000}"/>
    <cellStyle name="SAPBEXheaderText 3 6" xfId="718" xr:uid="{00000000-0005-0000-0000-0000D3020000}"/>
    <cellStyle name="SAPBEXheaderText 3 6 2" xfId="719" xr:uid="{00000000-0005-0000-0000-0000D4020000}"/>
    <cellStyle name="SAPBEXheaderText 3 7" xfId="720" xr:uid="{00000000-0005-0000-0000-0000D5020000}"/>
    <cellStyle name="SAPBEXheaderText 3 7 2" xfId="721" xr:uid="{00000000-0005-0000-0000-0000D6020000}"/>
    <cellStyle name="SAPBEXheaderText 3 8" xfId="722" xr:uid="{00000000-0005-0000-0000-0000D7020000}"/>
    <cellStyle name="SAPBEXheaderText 3 8 2" xfId="723" xr:uid="{00000000-0005-0000-0000-0000D8020000}"/>
    <cellStyle name="SAPBEXheaderText 3 9" xfId="724" xr:uid="{00000000-0005-0000-0000-0000D9020000}"/>
    <cellStyle name="SAPBEXheaderText 3 9 2" xfId="725" xr:uid="{00000000-0005-0000-0000-0000DA020000}"/>
    <cellStyle name="SAPBEXheaderText 4" xfId="726" xr:uid="{00000000-0005-0000-0000-0000DB020000}"/>
    <cellStyle name="SAPBEXheaderText 4 2" xfId="727" xr:uid="{00000000-0005-0000-0000-0000DC020000}"/>
    <cellStyle name="SAPBEXheaderText 5" xfId="728" xr:uid="{00000000-0005-0000-0000-0000DD020000}"/>
    <cellStyle name="SAPBEXheaderText 6" xfId="729" xr:uid="{00000000-0005-0000-0000-0000DE020000}"/>
    <cellStyle name="SAPBEXheaderText 7" xfId="730" xr:uid="{00000000-0005-0000-0000-0000DF020000}"/>
    <cellStyle name="SAPBEXheaderText 8" xfId="731" xr:uid="{00000000-0005-0000-0000-0000E0020000}"/>
    <cellStyle name="SAPBEXheaderText 9" xfId="732" xr:uid="{00000000-0005-0000-0000-0000E1020000}"/>
    <cellStyle name="SAPBEXHLevel0" xfId="733" xr:uid="{00000000-0005-0000-0000-0000E2020000}"/>
    <cellStyle name="SAPBEXHLevel0 2" xfId="734" xr:uid="{00000000-0005-0000-0000-0000E3020000}"/>
    <cellStyle name="SAPBEXHLevel0 2 2" xfId="735" xr:uid="{00000000-0005-0000-0000-0000E4020000}"/>
    <cellStyle name="SAPBEXHLevel0 3" xfId="736" xr:uid="{00000000-0005-0000-0000-0000E5020000}"/>
    <cellStyle name="SAPBEXHLevel0 3 2" xfId="737" xr:uid="{00000000-0005-0000-0000-0000E6020000}"/>
    <cellStyle name="SAPBEXHLevel0 3 2 2" xfId="738" xr:uid="{00000000-0005-0000-0000-0000E7020000}"/>
    <cellStyle name="SAPBEXHLevel0 3 3" xfId="739" xr:uid="{00000000-0005-0000-0000-0000E8020000}"/>
    <cellStyle name="SAPBEXHLevel0 4" xfId="740" xr:uid="{00000000-0005-0000-0000-0000E9020000}"/>
    <cellStyle name="SAPBEXHLevel0X" xfId="741" xr:uid="{00000000-0005-0000-0000-0000EA020000}"/>
    <cellStyle name="SAPBEXHLevel0X 2" xfId="742" xr:uid="{00000000-0005-0000-0000-0000EB020000}"/>
    <cellStyle name="SAPBEXHLevel0X 2 2" xfId="743" xr:uid="{00000000-0005-0000-0000-0000EC020000}"/>
    <cellStyle name="SAPBEXHLevel0X 3" xfId="744" xr:uid="{00000000-0005-0000-0000-0000ED020000}"/>
    <cellStyle name="SAPBEXHLevel0X 3 2" xfId="745" xr:uid="{00000000-0005-0000-0000-0000EE020000}"/>
    <cellStyle name="SAPBEXHLevel0X 3 2 2" xfId="746" xr:uid="{00000000-0005-0000-0000-0000EF020000}"/>
    <cellStyle name="SAPBEXHLevel0X 3 3" xfId="747" xr:uid="{00000000-0005-0000-0000-0000F0020000}"/>
    <cellStyle name="SAPBEXHLevel0X 4" xfId="748" xr:uid="{00000000-0005-0000-0000-0000F1020000}"/>
    <cellStyle name="SAPBEXHLevel1" xfId="749" xr:uid="{00000000-0005-0000-0000-0000F2020000}"/>
    <cellStyle name="SAPBEXHLevel1 2" xfId="750" xr:uid="{00000000-0005-0000-0000-0000F3020000}"/>
    <cellStyle name="SAPBEXHLevel1 2 2" xfId="751" xr:uid="{00000000-0005-0000-0000-0000F4020000}"/>
    <cellStyle name="SAPBEXHLevel1 3" xfId="752" xr:uid="{00000000-0005-0000-0000-0000F5020000}"/>
    <cellStyle name="SAPBEXHLevel1 3 2" xfId="753" xr:uid="{00000000-0005-0000-0000-0000F6020000}"/>
    <cellStyle name="SAPBEXHLevel1 3 2 2" xfId="754" xr:uid="{00000000-0005-0000-0000-0000F7020000}"/>
    <cellStyle name="SAPBEXHLevel1 3 3" xfId="755" xr:uid="{00000000-0005-0000-0000-0000F8020000}"/>
    <cellStyle name="SAPBEXHLevel1 4" xfId="756" xr:uid="{00000000-0005-0000-0000-0000F9020000}"/>
    <cellStyle name="SAPBEXHLevel1X" xfId="757" xr:uid="{00000000-0005-0000-0000-0000FA020000}"/>
    <cellStyle name="SAPBEXHLevel1X 2" xfId="758" xr:uid="{00000000-0005-0000-0000-0000FB020000}"/>
    <cellStyle name="SAPBEXHLevel1X 2 2" xfId="759" xr:uid="{00000000-0005-0000-0000-0000FC020000}"/>
    <cellStyle name="SAPBEXHLevel1X 3" xfId="760" xr:uid="{00000000-0005-0000-0000-0000FD020000}"/>
    <cellStyle name="SAPBEXHLevel1X 3 2" xfId="761" xr:uid="{00000000-0005-0000-0000-0000FE020000}"/>
    <cellStyle name="SAPBEXHLevel1X 3 2 2" xfId="762" xr:uid="{00000000-0005-0000-0000-0000FF020000}"/>
    <cellStyle name="SAPBEXHLevel1X 3 3" xfId="763" xr:uid="{00000000-0005-0000-0000-000000030000}"/>
    <cellStyle name="SAPBEXHLevel1X 4" xfId="764" xr:uid="{00000000-0005-0000-0000-000001030000}"/>
    <cellStyle name="SAPBEXHLevel2" xfId="765" xr:uid="{00000000-0005-0000-0000-000002030000}"/>
    <cellStyle name="SAPBEXHLevel2 2" xfId="766" xr:uid="{00000000-0005-0000-0000-000003030000}"/>
    <cellStyle name="SAPBEXHLevel2 2 2" xfId="767" xr:uid="{00000000-0005-0000-0000-000004030000}"/>
    <cellStyle name="SAPBEXHLevel2 3" xfId="768" xr:uid="{00000000-0005-0000-0000-000005030000}"/>
    <cellStyle name="SAPBEXHLevel2 3 2" xfId="769" xr:uid="{00000000-0005-0000-0000-000006030000}"/>
    <cellStyle name="SAPBEXHLevel2 3 2 2" xfId="770" xr:uid="{00000000-0005-0000-0000-000007030000}"/>
    <cellStyle name="SAPBEXHLevel2 3 3" xfId="771" xr:uid="{00000000-0005-0000-0000-000008030000}"/>
    <cellStyle name="SAPBEXHLevel2 4" xfId="772" xr:uid="{00000000-0005-0000-0000-000009030000}"/>
    <cellStyle name="SAPBEXHLevel2X" xfId="773" xr:uid="{00000000-0005-0000-0000-00000A030000}"/>
    <cellStyle name="SAPBEXHLevel2X 2" xfId="774" xr:uid="{00000000-0005-0000-0000-00000B030000}"/>
    <cellStyle name="SAPBEXHLevel2X 2 2" xfId="775" xr:uid="{00000000-0005-0000-0000-00000C030000}"/>
    <cellStyle name="SAPBEXHLevel2X 3" xfId="776" xr:uid="{00000000-0005-0000-0000-00000D030000}"/>
    <cellStyle name="SAPBEXHLevel2X 3 2" xfId="777" xr:uid="{00000000-0005-0000-0000-00000E030000}"/>
    <cellStyle name="SAPBEXHLevel2X 3 2 2" xfId="778" xr:uid="{00000000-0005-0000-0000-00000F030000}"/>
    <cellStyle name="SAPBEXHLevel2X 3 3" xfId="779" xr:uid="{00000000-0005-0000-0000-000010030000}"/>
    <cellStyle name="SAPBEXHLevel2X 4" xfId="780" xr:uid="{00000000-0005-0000-0000-000011030000}"/>
    <cellStyle name="SAPBEXHLevel3" xfId="781" xr:uid="{00000000-0005-0000-0000-000012030000}"/>
    <cellStyle name="SAPBEXHLevel3 2" xfId="782" xr:uid="{00000000-0005-0000-0000-000013030000}"/>
    <cellStyle name="SAPBEXHLevel3 2 2" xfId="783" xr:uid="{00000000-0005-0000-0000-000014030000}"/>
    <cellStyle name="SAPBEXHLevel3 3" xfId="784" xr:uid="{00000000-0005-0000-0000-000015030000}"/>
    <cellStyle name="SAPBEXHLevel3 3 2" xfId="785" xr:uid="{00000000-0005-0000-0000-000016030000}"/>
    <cellStyle name="SAPBEXHLevel3 3 2 2" xfId="786" xr:uid="{00000000-0005-0000-0000-000017030000}"/>
    <cellStyle name="SAPBEXHLevel3 3 3" xfId="787" xr:uid="{00000000-0005-0000-0000-000018030000}"/>
    <cellStyle name="SAPBEXHLevel3 4" xfId="788" xr:uid="{00000000-0005-0000-0000-000019030000}"/>
    <cellStyle name="SAPBEXHLevel3X" xfId="789" xr:uid="{00000000-0005-0000-0000-00001A030000}"/>
    <cellStyle name="SAPBEXHLevel3X 2" xfId="790" xr:uid="{00000000-0005-0000-0000-00001B030000}"/>
    <cellStyle name="SAPBEXHLevel3X 2 2" xfId="791" xr:uid="{00000000-0005-0000-0000-00001C030000}"/>
    <cellStyle name="SAPBEXHLevel3X 3" xfId="792" xr:uid="{00000000-0005-0000-0000-00001D030000}"/>
    <cellStyle name="SAPBEXHLevel3X 3 2" xfId="793" xr:uid="{00000000-0005-0000-0000-00001E030000}"/>
    <cellStyle name="SAPBEXHLevel3X 3 2 2" xfId="794" xr:uid="{00000000-0005-0000-0000-00001F030000}"/>
    <cellStyle name="SAPBEXHLevel3X 3 3" xfId="795" xr:uid="{00000000-0005-0000-0000-000020030000}"/>
    <cellStyle name="SAPBEXHLevel3X 4" xfId="796" xr:uid="{00000000-0005-0000-0000-000021030000}"/>
    <cellStyle name="SAPBEXinputData" xfId="797" xr:uid="{00000000-0005-0000-0000-000022030000}"/>
    <cellStyle name="SAPBEXinputData 2" xfId="798" xr:uid="{00000000-0005-0000-0000-000023030000}"/>
    <cellStyle name="SAPBEXinputData 2 2" xfId="799" xr:uid="{00000000-0005-0000-0000-000024030000}"/>
    <cellStyle name="SAPBEXinputData 3" xfId="800" xr:uid="{00000000-0005-0000-0000-000025030000}"/>
    <cellStyle name="SAPBEXinputData 3 2" xfId="801" xr:uid="{00000000-0005-0000-0000-000026030000}"/>
    <cellStyle name="SAPBEXinputData 3 2 2" xfId="802" xr:uid="{00000000-0005-0000-0000-000027030000}"/>
    <cellStyle name="SAPBEXinputData 3 3" xfId="803" xr:uid="{00000000-0005-0000-0000-000028030000}"/>
    <cellStyle name="SAPBEXinputData 4" xfId="804" xr:uid="{00000000-0005-0000-0000-000029030000}"/>
    <cellStyle name="SAPBEXresData" xfId="805" xr:uid="{00000000-0005-0000-0000-00002A030000}"/>
    <cellStyle name="SAPBEXresData 2" xfId="806" xr:uid="{00000000-0005-0000-0000-00002B030000}"/>
    <cellStyle name="SAPBEXresData 3" xfId="807" xr:uid="{00000000-0005-0000-0000-00002C030000}"/>
    <cellStyle name="SAPBEXresDataEmph" xfId="808" xr:uid="{00000000-0005-0000-0000-00002D030000}"/>
    <cellStyle name="SAPBEXresDataEmph 2" xfId="809" xr:uid="{00000000-0005-0000-0000-00002E030000}"/>
    <cellStyle name="SAPBEXresDataEmph 3" xfId="810" xr:uid="{00000000-0005-0000-0000-00002F030000}"/>
    <cellStyle name="SAPBEXresItem" xfId="811" xr:uid="{00000000-0005-0000-0000-000030030000}"/>
    <cellStyle name="SAPBEXresItem 2" xfId="812" xr:uid="{00000000-0005-0000-0000-000031030000}"/>
    <cellStyle name="SAPBEXresItem 3" xfId="813" xr:uid="{00000000-0005-0000-0000-000032030000}"/>
    <cellStyle name="SAPBEXresItemX" xfId="814" xr:uid="{00000000-0005-0000-0000-000033030000}"/>
    <cellStyle name="SAPBEXstdData" xfId="815" xr:uid="{00000000-0005-0000-0000-000034030000}"/>
    <cellStyle name="SAPBEXstdData 2" xfId="816" xr:uid="{00000000-0005-0000-0000-000035030000}"/>
    <cellStyle name="SAPBEXstdData 3" xfId="817" xr:uid="{00000000-0005-0000-0000-000036030000}"/>
    <cellStyle name="SAPBEXstdDataEmph" xfId="818" xr:uid="{00000000-0005-0000-0000-000037030000}"/>
    <cellStyle name="SAPBEXstdDataEmph 2" xfId="819" xr:uid="{00000000-0005-0000-0000-000038030000}"/>
    <cellStyle name="SAPBEXstdDataEmph 3" xfId="820" xr:uid="{00000000-0005-0000-0000-000039030000}"/>
    <cellStyle name="SAPBEXstdItem" xfId="32" xr:uid="{00000000-0005-0000-0000-00003A030000}"/>
    <cellStyle name="SAPBEXstdItem 2" xfId="821" xr:uid="{00000000-0005-0000-0000-00003B030000}"/>
    <cellStyle name="SAPBEXstdItem 2 2" xfId="822" xr:uid="{00000000-0005-0000-0000-00003C030000}"/>
    <cellStyle name="SAPBEXstdItem 3" xfId="823" xr:uid="{00000000-0005-0000-0000-00003D030000}"/>
    <cellStyle name="SAPBEXstdItemX" xfId="824" xr:uid="{00000000-0005-0000-0000-00003E030000}"/>
    <cellStyle name="SAPBEXtitle" xfId="825" xr:uid="{00000000-0005-0000-0000-00003F030000}"/>
    <cellStyle name="SAPBEXtitle 2" xfId="826" xr:uid="{00000000-0005-0000-0000-000040030000}"/>
    <cellStyle name="SAPBEXtitle 3" xfId="827" xr:uid="{00000000-0005-0000-0000-000041030000}"/>
    <cellStyle name="SAPBEXtitle 3 2" xfId="828" xr:uid="{00000000-0005-0000-0000-000042030000}"/>
    <cellStyle name="SAPBEXtitle 4" xfId="829" xr:uid="{00000000-0005-0000-0000-000043030000}"/>
    <cellStyle name="SAPBEXundefined" xfId="830" xr:uid="{00000000-0005-0000-0000-000044030000}"/>
    <cellStyle name="SAPBEXundefined 2" xfId="831" xr:uid="{00000000-0005-0000-0000-000045030000}"/>
    <cellStyle name="SAPBEXundefined 3" xfId="832" xr:uid="{00000000-0005-0000-0000-000046030000}"/>
    <cellStyle name="Sheet Title" xfId="833" xr:uid="{00000000-0005-0000-0000-000047030000}"/>
    <cellStyle name="Texto de advertencia 2" xfId="834" xr:uid="{00000000-0005-0000-0000-000048030000}"/>
    <cellStyle name="Texto de advertencia 2 2" xfId="835" xr:uid="{00000000-0005-0000-0000-000049030000}"/>
    <cellStyle name="Texto explicativo 2" xfId="836" xr:uid="{00000000-0005-0000-0000-00004A030000}"/>
    <cellStyle name="Texto explicativo 2 2" xfId="837" xr:uid="{00000000-0005-0000-0000-00004B030000}"/>
    <cellStyle name="Título 1 2" xfId="838" xr:uid="{00000000-0005-0000-0000-00004C030000}"/>
    <cellStyle name="Título 2 2" xfId="839" xr:uid="{00000000-0005-0000-0000-00004D030000}"/>
    <cellStyle name="Título 2 2 2" xfId="840" xr:uid="{00000000-0005-0000-0000-00004E030000}"/>
    <cellStyle name="Título 3 2" xfId="841" xr:uid="{00000000-0005-0000-0000-00004F030000}"/>
    <cellStyle name="Título 3 2 2" xfId="842" xr:uid="{00000000-0005-0000-0000-000050030000}"/>
    <cellStyle name="Título 4" xfId="843" xr:uid="{00000000-0005-0000-0000-000051030000}"/>
    <cellStyle name="Total 10" xfId="844" xr:uid="{00000000-0005-0000-0000-000052030000}"/>
    <cellStyle name="Total 11" xfId="845" xr:uid="{00000000-0005-0000-0000-000053030000}"/>
    <cellStyle name="Total 12" xfId="846" xr:uid="{00000000-0005-0000-0000-000054030000}"/>
    <cellStyle name="Total 13" xfId="847" xr:uid="{00000000-0005-0000-0000-000055030000}"/>
    <cellStyle name="Total 14" xfId="848" xr:uid="{00000000-0005-0000-0000-000056030000}"/>
    <cellStyle name="Total 15" xfId="849" xr:uid="{00000000-0005-0000-0000-000057030000}"/>
    <cellStyle name="Total 16" xfId="850" xr:uid="{00000000-0005-0000-0000-000058030000}"/>
    <cellStyle name="Total 2" xfId="851" xr:uid="{00000000-0005-0000-0000-000059030000}"/>
    <cellStyle name="Total 2 2" xfId="852" xr:uid="{00000000-0005-0000-0000-00005A030000}"/>
    <cellStyle name="Total 3" xfId="853" xr:uid="{00000000-0005-0000-0000-00005B030000}"/>
    <cellStyle name="Total 3 2" xfId="854" xr:uid="{00000000-0005-0000-0000-00005C030000}"/>
    <cellStyle name="Total 4" xfId="855" xr:uid="{00000000-0005-0000-0000-00005D030000}"/>
    <cellStyle name="Total 5" xfId="856" xr:uid="{00000000-0005-0000-0000-00005E030000}"/>
    <cellStyle name="Total 6" xfId="857" xr:uid="{00000000-0005-0000-0000-00005F030000}"/>
    <cellStyle name="Total 7" xfId="858" xr:uid="{00000000-0005-0000-0000-000060030000}"/>
    <cellStyle name="Total 8" xfId="859" xr:uid="{00000000-0005-0000-0000-000061030000}"/>
    <cellStyle name="Total 9" xfId="860" xr:uid="{00000000-0005-0000-0000-00006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1873251</xdr:colOff>
      <xdr:row>100</xdr:row>
      <xdr:rowOff>4</xdr:rowOff>
    </xdr:from>
    <xdr:to>
      <xdr:col>4</xdr:col>
      <xdr:colOff>818342</xdr:colOff>
      <xdr:row>107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88501" y="16859254"/>
          <a:ext cx="398275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1610328</xdr:colOff>
      <xdr:row>100</xdr:row>
      <xdr:rowOff>12469</xdr:rowOff>
    </xdr:from>
    <xdr:to>
      <xdr:col>1</xdr:col>
      <xdr:colOff>645583</xdr:colOff>
      <xdr:row>107</xdr:row>
      <xdr:rowOff>49593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0328" y="16871719"/>
          <a:ext cx="42316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960101</xdr:colOff>
      <xdr:row>79</xdr:row>
      <xdr:rowOff>106891</xdr:rowOff>
    </xdr:from>
    <xdr:to>
      <xdr:col>10</xdr:col>
      <xdr:colOff>2741083</xdr:colOff>
      <xdr:row>89</xdr:row>
      <xdr:rowOff>52149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003434" y="25326974"/>
          <a:ext cx="4522066" cy="142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0</xdr:colOff>
      <xdr:row>79</xdr:row>
      <xdr:rowOff>128878</xdr:rowOff>
    </xdr:from>
    <xdr:to>
      <xdr:col>5</xdr:col>
      <xdr:colOff>31603</xdr:colOff>
      <xdr:row>89</xdr:row>
      <xdr:rowOff>6951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0500" y="25348961"/>
          <a:ext cx="48046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1286861</xdr:colOff>
      <xdr:row>51</xdr:row>
      <xdr:rowOff>95250</xdr:rowOff>
    </xdr:from>
    <xdr:to>
      <xdr:col>7</xdr:col>
      <xdr:colOff>519025</xdr:colOff>
      <xdr:row>58</xdr:row>
      <xdr:rowOff>190496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92736" y="10572750"/>
          <a:ext cx="398275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2214563</xdr:colOff>
      <xdr:row>51</xdr:row>
      <xdr:rowOff>107715</xdr:rowOff>
    </xdr:from>
    <xdr:to>
      <xdr:col>2</xdr:col>
      <xdr:colOff>564547</xdr:colOff>
      <xdr:row>58</xdr:row>
      <xdr:rowOff>144839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14563" y="10585215"/>
          <a:ext cx="42316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marL="0" indent="0" algn="ctr"/>
          <a:r>
            <a:rPr lang="es-MX" sz="1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893955</xdr:colOff>
      <xdr:row>27</xdr:row>
      <xdr:rowOff>0</xdr:rowOff>
    </xdr:from>
    <xdr:to>
      <xdr:col>9</xdr:col>
      <xdr:colOff>519025</xdr:colOff>
      <xdr:row>34</xdr:row>
      <xdr:rowOff>95246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954861" y="5988844"/>
          <a:ext cx="398275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2512219</xdr:colOff>
      <xdr:row>26</xdr:row>
      <xdr:rowOff>179150</xdr:rowOff>
    </xdr:from>
    <xdr:to>
      <xdr:col>3</xdr:col>
      <xdr:colOff>40672</xdr:colOff>
      <xdr:row>34</xdr:row>
      <xdr:rowOff>25774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12219" y="5977494"/>
          <a:ext cx="42316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endParaRPr lang="es-MX" sz="16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16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</a:t>
          </a:r>
        </a:p>
        <a:p>
          <a:pPr marL="0" indent="0" algn="ctr"/>
          <a:r>
            <a:rPr lang="es-MX" sz="16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marL="0" indent="0" algn="ctr"/>
          <a:r>
            <a:rPr lang="es-MX" sz="16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806642</xdr:colOff>
      <xdr:row>82</xdr:row>
      <xdr:rowOff>11350</xdr:rowOff>
    </xdr:from>
    <xdr:to>
      <xdr:col>3</xdr:col>
      <xdr:colOff>1265150</xdr:colOff>
      <xdr:row>89</xdr:row>
      <xdr:rowOff>106596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527059" y="17039933"/>
          <a:ext cx="398275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4231672</xdr:colOff>
      <xdr:row>89</xdr:row>
      <xdr:rowOff>37124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17028583"/>
          <a:ext cx="42316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407121</xdr:colOff>
      <xdr:row>85</xdr:row>
      <xdr:rowOff>35161</xdr:rowOff>
    </xdr:from>
    <xdr:to>
      <xdr:col>6</xdr:col>
      <xdr:colOff>260053</xdr:colOff>
      <xdr:row>92</xdr:row>
      <xdr:rowOff>153764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860559" y="17251599"/>
          <a:ext cx="4067744" cy="1452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1214437</xdr:colOff>
      <xdr:row>86</xdr:row>
      <xdr:rowOff>47625</xdr:rowOff>
    </xdr:from>
    <xdr:to>
      <xdr:col>0</xdr:col>
      <xdr:colOff>5536406</xdr:colOff>
      <xdr:row>92</xdr:row>
      <xdr:rowOff>11907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14437" y="17454563"/>
          <a:ext cx="4321969" cy="1107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1181027</xdr:colOff>
      <xdr:row>169</xdr:row>
      <xdr:rowOff>106600</xdr:rowOff>
    </xdr:from>
    <xdr:to>
      <xdr:col>6</xdr:col>
      <xdr:colOff>95249</xdr:colOff>
      <xdr:row>177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467777" y="32920225"/>
          <a:ext cx="4522066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464343</xdr:colOff>
      <xdr:row>169</xdr:row>
      <xdr:rowOff>130969</xdr:rowOff>
    </xdr:from>
    <xdr:to>
      <xdr:col>0</xdr:col>
      <xdr:colOff>5269029</xdr:colOff>
      <xdr:row>176</xdr:row>
      <xdr:rowOff>157209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64343" y="32944594"/>
          <a:ext cx="48046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marL="0" indent="0" algn="ctr"/>
          <a:r>
            <a:rPr lang="es-MX" sz="1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</a:t>
          </a:r>
        </a:p>
        <a:p>
          <a:pPr marL="0" indent="0" algn="ctr"/>
          <a:r>
            <a:rPr lang="es-MX" sz="1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marL="0" indent="0" algn="ctr"/>
          <a:r>
            <a:rPr lang="es-MX" sz="1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228528</xdr:colOff>
      <xdr:row>37</xdr:row>
      <xdr:rowOff>0</xdr:rowOff>
    </xdr:from>
    <xdr:to>
      <xdr:col>6</xdr:col>
      <xdr:colOff>571500</xdr:colOff>
      <xdr:row>44</xdr:row>
      <xdr:rowOff>83900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9003434" y="7727156"/>
          <a:ext cx="4522066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37</xdr:row>
      <xdr:rowOff>24369</xdr:rowOff>
    </xdr:from>
    <xdr:to>
      <xdr:col>0</xdr:col>
      <xdr:colOff>4804686</xdr:colOff>
      <xdr:row>44</xdr:row>
      <xdr:rowOff>50609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0" y="7751525"/>
          <a:ext cx="48046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1192934</xdr:colOff>
      <xdr:row>84</xdr:row>
      <xdr:rowOff>11907</xdr:rowOff>
    </xdr:from>
    <xdr:to>
      <xdr:col>6</xdr:col>
      <xdr:colOff>1321594</xdr:colOff>
      <xdr:row>91</xdr:row>
      <xdr:rowOff>95807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812934" y="17621251"/>
          <a:ext cx="4522066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84</xdr:row>
      <xdr:rowOff>24369</xdr:rowOff>
    </xdr:from>
    <xdr:to>
      <xdr:col>1</xdr:col>
      <xdr:colOff>113623</xdr:colOff>
      <xdr:row>91</xdr:row>
      <xdr:rowOff>50609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17633713"/>
          <a:ext cx="48046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740497</xdr:colOff>
      <xdr:row>40</xdr:row>
      <xdr:rowOff>154781</xdr:rowOff>
    </xdr:from>
    <xdr:to>
      <xdr:col>6</xdr:col>
      <xdr:colOff>1166813</xdr:colOff>
      <xdr:row>48</xdr:row>
      <xdr:rowOff>48181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693997" y="8858250"/>
          <a:ext cx="4522066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881063</xdr:colOff>
      <xdr:row>40</xdr:row>
      <xdr:rowOff>167243</xdr:rowOff>
    </xdr:from>
    <xdr:to>
      <xdr:col>0</xdr:col>
      <xdr:colOff>5685749</xdr:colOff>
      <xdr:row>48</xdr:row>
      <xdr:rowOff>2983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881063" y="8870712"/>
          <a:ext cx="4804686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urisima.tecnm.mx/transparencia/index.php" TargetMode="External"/><Relationship Id="rId3" Type="http://schemas.openxmlformats.org/officeDocument/2006/relationships/hyperlink" Target="http://portaldgi.guanajuato.gob.mx/CuentaPublica/public/main" TargetMode="External"/><Relationship Id="rId7" Type="http://schemas.openxmlformats.org/officeDocument/2006/relationships/hyperlink" Target="https://purisima.tecnm.mx/transparencia/index.php" TargetMode="External"/><Relationship Id="rId2" Type="http://schemas.openxmlformats.org/officeDocument/2006/relationships/hyperlink" Target="https://purisima.tecnm.mx/transparencia/documentos/base2021/egresos/PEGTOITSPIA21.pdf" TargetMode="External"/><Relationship Id="rId1" Type="http://schemas.openxmlformats.org/officeDocument/2006/relationships/hyperlink" Target="https://purisima.tecnm.mx/transparencia/documentos/base2021/ingresos/LIGTOITSPIA21.pdf" TargetMode="External"/><Relationship Id="rId6" Type="http://schemas.openxmlformats.org/officeDocument/2006/relationships/hyperlink" Target="http://portaldgi.guanajuato.gob.mx/CuentaPublica/public/main" TargetMode="External"/><Relationship Id="rId5" Type="http://schemas.openxmlformats.org/officeDocument/2006/relationships/hyperlink" Target="https://purisima.tecnm.mx/transparencia/documentos/base2021/egresos/PEGTOITSPIA21.pdf" TargetMode="External"/><Relationship Id="rId10" Type="http://schemas.openxmlformats.org/officeDocument/2006/relationships/drawing" Target="../drawings/drawing10.xml"/><Relationship Id="rId4" Type="http://schemas.openxmlformats.org/officeDocument/2006/relationships/hyperlink" Target="https://purisima.tecnm.mx/transparencia/documentos/base2021/ingresos/LIGTOITSPIA21.pdf" TargetMode="External"/><Relationship Id="rId9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showGridLines="0" zoomScale="85" zoomScaleNormal="85" workbookViewId="0">
      <pane ySplit="6" topLeftCell="A7" activePane="bottomLeft" state="frozen"/>
      <selection pane="bottomLeft" activeCell="D109" sqref="D109"/>
    </sheetView>
  </sheetViews>
  <sheetFormatPr baseColWidth="10" defaultColWidth="14.7109375" defaultRowHeight="15" zeroHeight="1"/>
  <cols>
    <col min="1" max="1" width="78" style="61" customWidth="1"/>
    <col min="2" max="2" width="19.5703125" customWidth="1"/>
    <col min="3" max="3" width="18.28515625" customWidth="1"/>
    <col min="4" max="4" width="75.5703125" style="61" customWidth="1"/>
    <col min="5" max="5" width="20" customWidth="1"/>
    <col min="6" max="6" width="20.7109375" customWidth="1"/>
  </cols>
  <sheetData>
    <row r="1" spans="1:6" s="48" customFormat="1" ht="37.5" customHeight="1">
      <c r="A1" s="221" t="s">
        <v>325</v>
      </c>
      <c r="B1" s="221"/>
      <c r="C1" s="221"/>
      <c r="D1" s="221"/>
      <c r="E1" s="221"/>
      <c r="F1" s="221"/>
    </row>
    <row r="2" spans="1:6">
      <c r="A2" s="222" t="s">
        <v>726</v>
      </c>
      <c r="B2" s="223"/>
      <c r="C2" s="223"/>
      <c r="D2" s="223"/>
      <c r="E2" s="223"/>
      <c r="F2" s="224"/>
    </row>
    <row r="3" spans="1:6">
      <c r="A3" s="225" t="s">
        <v>326</v>
      </c>
      <c r="B3" s="226"/>
      <c r="C3" s="226"/>
      <c r="D3" s="226"/>
      <c r="E3" s="226"/>
      <c r="F3" s="227"/>
    </row>
    <row r="4" spans="1:6">
      <c r="A4" s="225" t="s">
        <v>742</v>
      </c>
      <c r="B4" s="226"/>
      <c r="C4" s="226"/>
      <c r="D4" s="226"/>
      <c r="E4" s="226"/>
      <c r="F4" s="227"/>
    </row>
    <row r="5" spans="1:6">
      <c r="A5" s="228" t="s">
        <v>3</v>
      </c>
      <c r="B5" s="229"/>
      <c r="C5" s="229"/>
      <c r="D5" s="229"/>
      <c r="E5" s="229"/>
      <c r="F5" s="230"/>
    </row>
    <row r="6" spans="1:6" ht="30">
      <c r="A6" s="49" t="s">
        <v>327</v>
      </c>
      <c r="B6" s="50">
        <v>2022</v>
      </c>
      <c r="C6" s="51" t="s">
        <v>743</v>
      </c>
      <c r="D6" s="52" t="s">
        <v>4</v>
      </c>
      <c r="E6" s="50">
        <v>2022</v>
      </c>
      <c r="F6" s="51" t="s">
        <v>743</v>
      </c>
    </row>
    <row r="7" spans="1:6">
      <c r="A7" s="53" t="s">
        <v>328</v>
      </c>
      <c r="B7" s="169"/>
      <c r="C7" s="169"/>
      <c r="D7" s="170" t="s">
        <v>329</v>
      </c>
      <c r="E7" s="169"/>
      <c r="F7" s="169"/>
    </row>
    <row r="8" spans="1:6">
      <c r="A8" s="53" t="s">
        <v>330</v>
      </c>
      <c r="B8" s="169"/>
      <c r="C8" s="169"/>
      <c r="D8" s="170" t="s">
        <v>331</v>
      </c>
      <c r="E8" s="169"/>
      <c r="F8" s="169"/>
    </row>
    <row r="9" spans="1:6">
      <c r="A9" s="54" t="s">
        <v>332</v>
      </c>
      <c r="B9" s="171">
        <f>SUM(B10:B16)</f>
        <v>15708370.9</v>
      </c>
      <c r="C9" s="171">
        <v>7846459.21</v>
      </c>
      <c r="D9" s="172" t="s">
        <v>333</v>
      </c>
      <c r="E9" s="171">
        <f>SUM(E10:E18)</f>
        <v>1948275.9</v>
      </c>
      <c r="F9" s="171">
        <f>SUM(F10:F18)</f>
        <v>2382653.0700000003</v>
      </c>
    </row>
    <row r="10" spans="1:6">
      <c r="A10" s="55" t="s">
        <v>334</v>
      </c>
      <c r="B10" s="173"/>
      <c r="C10" s="173"/>
      <c r="D10" s="174" t="s">
        <v>335</v>
      </c>
      <c r="E10" s="173">
        <v>1359.54</v>
      </c>
      <c r="F10" s="173">
        <v>863505.42</v>
      </c>
    </row>
    <row r="11" spans="1:6">
      <c r="A11" s="55" t="s">
        <v>336</v>
      </c>
      <c r="B11" s="173">
        <v>15708370.9</v>
      </c>
      <c r="C11" s="173">
        <v>7846459.21</v>
      </c>
      <c r="D11" s="174" t="s">
        <v>337</v>
      </c>
      <c r="E11" s="173">
        <v>-470335.06</v>
      </c>
      <c r="F11" s="173">
        <v>61543.55</v>
      </c>
    </row>
    <row r="12" spans="1:6">
      <c r="A12" s="55" t="s">
        <v>338</v>
      </c>
      <c r="B12" s="173">
        <v>0</v>
      </c>
      <c r="C12" s="173">
        <v>0</v>
      </c>
      <c r="D12" s="174" t="s">
        <v>339</v>
      </c>
      <c r="E12" s="173">
        <v>0</v>
      </c>
      <c r="F12" s="173">
        <v>0</v>
      </c>
    </row>
    <row r="13" spans="1:6">
      <c r="A13" s="55" t="s">
        <v>340</v>
      </c>
      <c r="B13" s="173">
        <v>0</v>
      </c>
      <c r="C13" s="173">
        <v>0</v>
      </c>
      <c r="D13" s="174" t="s">
        <v>341</v>
      </c>
      <c r="E13" s="173"/>
      <c r="F13" s="173"/>
    </row>
    <row r="14" spans="1:6">
      <c r="A14" s="55" t="s">
        <v>342</v>
      </c>
      <c r="B14" s="173">
        <v>0</v>
      </c>
      <c r="C14" s="173">
        <v>0</v>
      </c>
      <c r="D14" s="174" t="s">
        <v>343</v>
      </c>
      <c r="E14" s="173"/>
      <c r="F14" s="173"/>
    </row>
    <row r="15" spans="1:6">
      <c r="A15" s="55" t="s">
        <v>344</v>
      </c>
      <c r="B15" s="173">
        <v>0</v>
      </c>
      <c r="C15" s="173">
        <v>0</v>
      </c>
      <c r="D15" s="174" t="s">
        <v>345</v>
      </c>
      <c r="E15" s="173"/>
      <c r="F15" s="173"/>
    </row>
    <row r="16" spans="1:6">
      <c r="A16" s="55" t="s">
        <v>346</v>
      </c>
      <c r="B16" s="173">
        <v>0</v>
      </c>
      <c r="C16" s="173">
        <v>0</v>
      </c>
      <c r="D16" s="174" t="s">
        <v>347</v>
      </c>
      <c r="E16" s="173">
        <v>143256.60999999999</v>
      </c>
      <c r="F16" s="173">
        <v>22748.55</v>
      </c>
    </row>
    <row r="17" spans="1:6">
      <c r="A17" s="54" t="s">
        <v>348</v>
      </c>
      <c r="B17" s="171">
        <f>SUM(B18:B24)</f>
        <v>20565275.030000001</v>
      </c>
      <c r="C17" s="171">
        <f>SUM(C18:C24)</f>
        <v>20541519.829999998</v>
      </c>
      <c r="D17" s="174" t="s">
        <v>349</v>
      </c>
      <c r="E17" s="173"/>
      <c r="F17" s="173"/>
    </row>
    <row r="18" spans="1:6">
      <c r="A18" s="55" t="s">
        <v>350</v>
      </c>
      <c r="B18" s="173"/>
      <c r="C18" s="173"/>
      <c r="D18" s="174" t="s">
        <v>351</v>
      </c>
      <c r="E18" s="173">
        <v>2273994.81</v>
      </c>
      <c r="F18" s="173">
        <v>1434855.55</v>
      </c>
    </row>
    <row r="19" spans="1:6">
      <c r="A19" s="55" t="s">
        <v>352</v>
      </c>
      <c r="B19" s="173"/>
      <c r="C19" s="173"/>
      <c r="D19" s="172" t="s">
        <v>353</v>
      </c>
      <c r="E19" s="171">
        <f>SUM(E20:E22)</f>
        <v>0</v>
      </c>
      <c r="F19" s="171">
        <f>SUM(F20:F22)</f>
        <v>0</v>
      </c>
    </row>
    <row r="20" spans="1:6">
      <c r="A20" s="55" t="s">
        <v>354</v>
      </c>
      <c r="B20" s="173">
        <v>20549182.510000002</v>
      </c>
      <c r="C20" s="173">
        <v>20541519.829999998</v>
      </c>
      <c r="D20" s="174" t="s">
        <v>355</v>
      </c>
      <c r="E20" s="173"/>
      <c r="F20" s="173"/>
    </row>
    <row r="21" spans="1:6">
      <c r="A21" s="55" t="s">
        <v>356</v>
      </c>
      <c r="B21" s="173"/>
      <c r="C21" s="173"/>
      <c r="D21" s="174" t="s">
        <v>357</v>
      </c>
      <c r="E21" s="173"/>
      <c r="F21" s="173"/>
    </row>
    <row r="22" spans="1:6">
      <c r="A22" s="55" t="s">
        <v>358</v>
      </c>
      <c r="B22" s="173">
        <v>16092.52</v>
      </c>
      <c r="C22" s="173">
        <v>0</v>
      </c>
      <c r="D22" s="174" t="s">
        <v>359</v>
      </c>
      <c r="E22" s="173">
        <v>0</v>
      </c>
      <c r="F22" s="173">
        <v>0</v>
      </c>
    </row>
    <row r="23" spans="1:6">
      <c r="A23" s="55" t="s">
        <v>360</v>
      </c>
      <c r="B23" s="173"/>
      <c r="C23" s="173"/>
      <c r="D23" s="172" t="s">
        <v>361</v>
      </c>
      <c r="E23" s="171">
        <f>E24+E25</f>
        <v>0</v>
      </c>
      <c r="F23" s="171">
        <f>F24+F25</f>
        <v>0</v>
      </c>
    </row>
    <row r="24" spans="1:6">
      <c r="A24" s="55" t="s">
        <v>362</v>
      </c>
      <c r="B24" s="173">
        <v>0</v>
      </c>
      <c r="C24" s="173"/>
      <c r="D24" s="174" t="s">
        <v>363</v>
      </c>
      <c r="E24" s="173"/>
      <c r="F24" s="173"/>
    </row>
    <row r="25" spans="1:6">
      <c r="A25" s="54" t="s">
        <v>364</v>
      </c>
      <c r="B25" s="171">
        <f>SUM(B26:B30)</f>
        <v>1624937.86</v>
      </c>
      <c r="C25" s="171">
        <v>5415174.3799999999</v>
      </c>
      <c r="D25" s="174" t="s">
        <v>365</v>
      </c>
      <c r="E25" s="173"/>
      <c r="F25" s="173"/>
    </row>
    <row r="26" spans="1:6">
      <c r="A26" s="55" t="s">
        <v>366</v>
      </c>
      <c r="B26" s="173">
        <v>40723.339999999997</v>
      </c>
      <c r="C26" s="173">
        <v>33702.400000000001</v>
      </c>
      <c r="D26" s="172" t="s">
        <v>367</v>
      </c>
      <c r="E26" s="173"/>
      <c r="F26" s="173"/>
    </row>
    <row r="27" spans="1:6">
      <c r="A27" s="55" t="s">
        <v>368</v>
      </c>
      <c r="B27" s="173"/>
      <c r="C27" s="173"/>
      <c r="D27" s="172" t="s">
        <v>369</v>
      </c>
      <c r="E27" s="171">
        <f>SUM(E28:E30)</f>
        <v>0</v>
      </c>
      <c r="F27" s="171">
        <f>SUM(F28:F30)</f>
        <v>0</v>
      </c>
    </row>
    <row r="28" spans="1:6">
      <c r="A28" s="55" t="s">
        <v>370</v>
      </c>
      <c r="B28" s="173"/>
      <c r="C28" s="173"/>
      <c r="D28" s="174" t="s">
        <v>371</v>
      </c>
      <c r="E28" s="173"/>
      <c r="F28" s="173"/>
    </row>
    <row r="29" spans="1:6">
      <c r="A29" s="55" t="s">
        <v>372</v>
      </c>
      <c r="B29" s="173">
        <v>1584214.52</v>
      </c>
      <c r="C29" s="173">
        <v>5381471.9800000004</v>
      </c>
      <c r="D29" s="174" t="s">
        <v>373</v>
      </c>
      <c r="E29" s="173"/>
      <c r="F29" s="173"/>
    </row>
    <row r="30" spans="1:6">
      <c r="A30" s="55" t="s">
        <v>374</v>
      </c>
      <c r="B30" s="173"/>
      <c r="C30" s="173"/>
      <c r="D30" s="174" t="s">
        <v>375</v>
      </c>
      <c r="E30" s="173"/>
      <c r="F30" s="173"/>
    </row>
    <row r="31" spans="1:6">
      <c r="A31" s="54" t="s">
        <v>376</v>
      </c>
      <c r="B31" s="171">
        <f>SUM(B32:B36)</f>
        <v>0</v>
      </c>
      <c r="C31" s="171">
        <f>SUM(C32:C36)</f>
        <v>0</v>
      </c>
      <c r="D31" s="172" t="s">
        <v>377</v>
      </c>
      <c r="E31" s="171">
        <f>SUM(E32:E37)</f>
        <v>0</v>
      </c>
      <c r="F31" s="171">
        <f>SUM(F32:F37)</f>
        <v>0</v>
      </c>
    </row>
    <row r="32" spans="1:6">
      <c r="A32" s="55" t="s">
        <v>378</v>
      </c>
      <c r="B32" s="173"/>
      <c r="C32" s="173"/>
      <c r="D32" s="174" t="s">
        <v>379</v>
      </c>
      <c r="E32" s="173"/>
      <c r="F32" s="173"/>
    </row>
    <row r="33" spans="1:6">
      <c r="A33" s="55" t="s">
        <v>380</v>
      </c>
      <c r="B33" s="173"/>
      <c r="C33" s="173"/>
      <c r="D33" s="174" t="s">
        <v>381</v>
      </c>
      <c r="E33" s="173"/>
      <c r="F33" s="173"/>
    </row>
    <row r="34" spans="1:6">
      <c r="A34" s="55" t="s">
        <v>382</v>
      </c>
      <c r="B34" s="173"/>
      <c r="C34" s="173"/>
      <c r="D34" s="174" t="s">
        <v>383</v>
      </c>
      <c r="E34" s="173"/>
      <c r="F34" s="173"/>
    </row>
    <row r="35" spans="1:6">
      <c r="A35" s="55" t="s">
        <v>384</v>
      </c>
      <c r="B35" s="173"/>
      <c r="C35" s="173"/>
      <c r="D35" s="174" t="s">
        <v>385</v>
      </c>
      <c r="E35" s="173"/>
      <c r="F35" s="173"/>
    </row>
    <row r="36" spans="1:6">
      <c r="A36" s="55" t="s">
        <v>386</v>
      </c>
      <c r="B36" s="173"/>
      <c r="C36" s="173"/>
      <c r="D36" s="174" t="s">
        <v>387</v>
      </c>
      <c r="E36" s="173"/>
      <c r="F36" s="173"/>
    </row>
    <row r="37" spans="1:6">
      <c r="A37" s="54" t="s">
        <v>388</v>
      </c>
      <c r="B37" s="173">
        <v>0</v>
      </c>
      <c r="C37" s="173">
        <v>0</v>
      </c>
      <c r="D37" s="174" t="s">
        <v>389</v>
      </c>
      <c r="E37" s="173"/>
      <c r="F37" s="173"/>
    </row>
    <row r="38" spans="1:6">
      <c r="A38" s="54" t="s">
        <v>390</v>
      </c>
      <c r="B38" s="171">
        <f>SUM(B39:B40)</f>
        <v>0</v>
      </c>
      <c r="C38" s="171">
        <f>SUM(C39:C40)</f>
        <v>0</v>
      </c>
      <c r="D38" s="172" t="s">
        <v>391</v>
      </c>
      <c r="E38" s="171">
        <f>SUM(E39:E41)</f>
        <v>0</v>
      </c>
      <c r="F38" s="171">
        <f>SUM(F39:F41)</f>
        <v>0</v>
      </c>
    </row>
    <row r="39" spans="1:6">
      <c r="A39" s="55" t="s">
        <v>392</v>
      </c>
      <c r="B39" s="173">
        <v>0</v>
      </c>
      <c r="C39" s="173">
        <v>0</v>
      </c>
      <c r="D39" s="174" t="s">
        <v>393</v>
      </c>
      <c r="E39" s="173"/>
      <c r="F39" s="173"/>
    </row>
    <row r="40" spans="1:6">
      <c r="A40" s="55" t="s">
        <v>394</v>
      </c>
      <c r="B40" s="173">
        <v>0</v>
      </c>
      <c r="C40" s="173">
        <v>0</v>
      </c>
      <c r="D40" s="174" t="s">
        <v>395</v>
      </c>
      <c r="E40" s="173"/>
      <c r="F40" s="173"/>
    </row>
    <row r="41" spans="1:6">
      <c r="A41" s="54" t="s">
        <v>396</v>
      </c>
      <c r="B41" s="171">
        <f>SUM(B42:B45)</f>
        <v>0</v>
      </c>
      <c r="C41" s="171">
        <f>SUM(C42:C45)</f>
        <v>0</v>
      </c>
      <c r="D41" s="174" t="s">
        <v>397</v>
      </c>
      <c r="E41" s="173"/>
      <c r="F41" s="173"/>
    </row>
    <row r="42" spans="1:6">
      <c r="A42" s="55" t="s">
        <v>398</v>
      </c>
      <c r="B42" s="173">
        <v>0</v>
      </c>
      <c r="C42" s="173">
        <v>0</v>
      </c>
      <c r="D42" s="172" t="s">
        <v>399</v>
      </c>
      <c r="E42" s="171">
        <f>SUM(E43:E45)</f>
        <v>501.28</v>
      </c>
      <c r="F42" s="171">
        <f>SUM(F43:F45)</f>
        <v>501.08</v>
      </c>
    </row>
    <row r="43" spans="1:6">
      <c r="A43" s="55" t="s">
        <v>400</v>
      </c>
      <c r="B43" s="173">
        <v>0</v>
      </c>
      <c r="C43" s="173">
        <v>0</v>
      </c>
      <c r="D43" s="174" t="s">
        <v>401</v>
      </c>
      <c r="E43" s="173">
        <v>0</v>
      </c>
      <c r="F43" s="173">
        <v>0</v>
      </c>
    </row>
    <row r="44" spans="1:6">
      <c r="A44" s="55" t="s">
        <v>402</v>
      </c>
      <c r="B44" s="173">
        <v>0</v>
      </c>
      <c r="C44" s="173">
        <v>0</v>
      </c>
      <c r="D44" s="174" t="s">
        <v>403</v>
      </c>
      <c r="E44" s="173">
        <v>0</v>
      </c>
      <c r="F44" s="173">
        <v>0</v>
      </c>
    </row>
    <row r="45" spans="1:6">
      <c r="A45" s="55" t="s">
        <v>404</v>
      </c>
      <c r="B45" s="173">
        <v>0</v>
      </c>
      <c r="C45" s="173">
        <v>0</v>
      </c>
      <c r="D45" s="174" t="s">
        <v>405</v>
      </c>
      <c r="E45" s="173">
        <v>501.28</v>
      </c>
      <c r="F45" s="173">
        <v>501.08</v>
      </c>
    </row>
    <row r="46" spans="1:6">
      <c r="A46" s="21"/>
      <c r="B46" s="175"/>
      <c r="C46" s="175"/>
      <c r="D46" s="169"/>
      <c r="E46" s="175"/>
      <c r="F46" s="175"/>
    </row>
    <row r="47" spans="1:6">
      <c r="A47" s="12" t="s">
        <v>406</v>
      </c>
      <c r="B47" s="176">
        <f>B9+B17+B25+B31+B37+B38+B41</f>
        <v>37898583.789999999</v>
      </c>
      <c r="C47" s="176">
        <f>C9+C17+C25+C31+C37+C38+C41</f>
        <v>33803153.420000002</v>
      </c>
      <c r="D47" s="170" t="s">
        <v>407</v>
      </c>
      <c r="E47" s="176">
        <f>E9+E19+E23+E26+E27+E31+E38+E42</f>
        <v>1948777.18</v>
      </c>
      <c r="F47" s="176">
        <f>F9+F19+F23+F26+F27+F31+F38+F42</f>
        <v>2383154.1500000004</v>
      </c>
    </row>
    <row r="48" spans="1:6">
      <c r="A48" s="21"/>
      <c r="B48" s="175"/>
      <c r="C48" s="175"/>
      <c r="D48" s="169"/>
      <c r="E48" s="175"/>
      <c r="F48" s="175"/>
    </row>
    <row r="49" spans="1:6">
      <c r="A49" s="53" t="s">
        <v>408</v>
      </c>
      <c r="B49" s="175"/>
      <c r="C49" s="175"/>
      <c r="D49" s="170" t="s">
        <v>409</v>
      </c>
      <c r="E49" s="175"/>
      <c r="F49" s="175"/>
    </row>
    <row r="50" spans="1:6">
      <c r="A50" s="54" t="s">
        <v>410</v>
      </c>
      <c r="B50" s="173">
        <v>0</v>
      </c>
      <c r="C50" s="173">
        <v>0</v>
      </c>
      <c r="D50" s="172" t="s">
        <v>411</v>
      </c>
      <c r="E50" s="173"/>
      <c r="F50" s="173"/>
    </row>
    <row r="51" spans="1:6">
      <c r="A51" s="54" t="s">
        <v>412</v>
      </c>
      <c r="B51" s="173">
        <v>0</v>
      </c>
      <c r="C51" s="173">
        <v>0</v>
      </c>
      <c r="D51" s="172" t="s">
        <v>413</v>
      </c>
      <c r="E51" s="173"/>
      <c r="F51" s="173"/>
    </row>
    <row r="52" spans="1:6">
      <c r="A52" s="54" t="s">
        <v>414</v>
      </c>
      <c r="B52" s="173">
        <v>128494005.31999999</v>
      </c>
      <c r="C52" s="173">
        <v>128494005.31999999</v>
      </c>
      <c r="D52" s="172" t="s">
        <v>415</v>
      </c>
      <c r="E52" s="173"/>
      <c r="F52" s="173"/>
    </row>
    <row r="53" spans="1:6">
      <c r="A53" s="54" t="s">
        <v>416</v>
      </c>
      <c r="B53" s="173">
        <v>26980484.260000002</v>
      </c>
      <c r="C53" s="173">
        <v>26674582.870000001</v>
      </c>
      <c r="D53" s="172" t="s">
        <v>417</v>
      </c>
      <c r="E53" s="173"/>
      <c r="F53" s="173"/>
    </row>
    <row r="54" spans="1:6">
      <c r="A54" s="54" t="s">
        <v>418</v>
      </c>
      <c r="B54" s="173">
        <v>0</v>
      </c>
      <c r="C54" s="173">
        <v>0</v>
      </c>
      <c r="D54" s="172" t="s">
        <v>419</v>
      </c>
      <c r="E54" s="173"/>
      <c r="F54" s="173"/>
    </row>
    <row r="55" spans="1:6">
      <c r="A55" s="54" t="s">
        <v>420</v>
      </c>
      <c r="B55" s="173">
        <v>-14117573.57</v>
      </c>
      <c r="C55" s="173">
        <v>-14117573.57</v>
      </c>
      <c r="D55" s="177" t="s">
        <v>421</v>
      </c>
      <c r="E55" s="173"/>
      <c r="F55" s="173"/>
    </row>
    <row r="56" spans="1:6">
      <c r="A56" s="54" t="s">
        <v>422</v>
      </c>
      <c r="B56" s="173">
        <v>0.04</v>
      </c>
      <c r="C56" s="173">
        <v>0.04</v>
      </c>
      <c r="D56" s="169"/>
      <c r="E56" s="175"/>
      <c r="F56" s="175"/>
    </row>
    <row r="57" spans="1:6">
      <c r="A57" s="54" t="s">
        <v>423</v>
      </c>
      <c r="B57" s="173">
        <v>0</v>
      </c>
      <c r="C57" s="173">
        <v>0</v>
      </c>
      <c r="D57" s="170" t="s">
        <v>424</v>
      </c>
      <c r="E57" s="176">
        <f>SUM(E50:E55)</f>
        <v>0</v>
      </c>
      <c r="F57" s="176">
        <f>SUM(F50:F55)</f>
        <v>0</v>
      </c>
    </row>
    <row r="58" spans="1:6">
      <c r="A58" s="54" t="s">
        <v>425</v>
      </c>
      <c r="B58" s="173">
        <v>0</v>
      </c>
      <c r="C58" s="173">
        <v>0</v>
      </c>
      <c r="D58" s="169"/>
      <c r="E58" s="175"/>
      <c r="F58" s="175"/>
    </row>
    <row r="59" spans="1:6">
      <c r="A59" s="21"/>
      <c r="B59" s="175"/>
      <c r="C59" s="175"/>
      <c r="D59" s="170" t="s">
        <v>426</v>
      </c>
      <c r="E59" s="176">
        <f>E47+E57</f>
        <v>1948777.18</v>
      </c>
      <c r="F59" s="176">
        <f>F47+F57</f>
        <v>2383154.1500000004</v>
      </c>
    </row>
    <row r="60" spans="1:6">
      <c r="A60" s="12" t="s">
        <v>427</v>
      </c>
      <c r="B60" s="176">
        <f>SUM(B50:B58)</f>
        <v>141356916.04999998</v>
      </c>
      <c r="C60" s="176">
        <f>SUM(C50:C58)</f>
        <v>141051014.66</v>
      </c>
      <c r="D60" s="169"/>
      <c r="E60" s="175"/>
      <c r="F60" s="175"/>
    </row>
    <row r="61" spans="1:6">
      <c r="A61" s="21"/>
      <c r="B61" s="175"/>
      <c r="C61" s="175"/>
      <c r="D61" s="178" t="s">
        <v>428</v>
      </c>
      <c r="E61" s="175"/>
      <c r="F61" s="175"/>
    </row>
    <row r="62" spans="1:6">
      <c r="A62" s="12" t="s">
        <v>429</v>
      </c>
      <c r="B62" s="176">
        <f>SUM(B47+B60)</f>
        <v>179255499.83999997</v>
      </c>
      <c r="C62" s="176">
        <f>SUM(C47+C60)</f>
        <v>174854168.07999998</v>
      </c>
      <c r="D62" s="169"/>
      <c r="E62" s="175"/>
      <c r="F62" s="175"/>
    </row>
    <row r="63" spans="1:6">
      <c r="A63" s="21"/>
      <c r="B63" s="179"/>
      <c r="C63" s="179"/>
      <c r="D63" s="180" t="s">
        <v>430</v>
      </c>
      <c r="E63" s="171">
        <f>SUM(E64:E66)</f>
        <v>185312628.40000001</v>
      </c>
      <c r="F63" s="171">
        <f>SUM(F64:F66)</f>
        <v>185186628.40000001</v>
      </c>
    </row>
    <row r="64" spans="1:6">
      <c r="A64" s="21"/>
      <c r="B64" s="179"/>
      <c r="C64" s="179"/>
      <c r="D64" s="172" t="s">
        <v>431</v>
      </c>
      <c r="E64" s="173">
        <v>185312628.40000001</v>
      </c>
      <c r="F64" s="173">
        <v>185186628.40000001</v>
      </c>
    </row>
    <row r="65" spans="1:6">
      <c r="A65" s="21"/>
      <c r="B65" s="179"/>
      <c r="C65" s="179"/>
      <c r="D65" s="177" t="s">
        <v>432</v>
      </c>
      <c r="E65" s="173">
        <v>0</v>
      </c>
      <c r="F65" s="173">
        <v>0</v>
      </c>
    </row>
    <row r="66" spans="1:6">
      <c r="A66" s="21"/>
      <c r="B66" s="179"/>
      <c r="C66" s="179"/>
      <c r="D66" s="172" t="s">
        <v>433</v>
      </c>
      <c r="E66" s="173">
        <v>0</v>
      </c>
      <c r="F66" s="173">
        <v>0</v>
      </c>
    </row>
    <row r="67" spans="1:6">
      <c r="A67" s="21"/>
      <c r="B67" s="179"/>
      <c r="C67" s="179"/>
      <c r="D67" s="169"/>
      <c r="E67" s="175"/>
      <c r="F67" s="175"/>
    </row>
    <row r="68" spans="1:6">
      <c r="A68" s="21"/>
      <c r="B68" s="179"/>
      <c r="C68" s="179"/>
      <c r="D68" s="180" t="s">
        <v>434</v>
      </c>
      <c r="E68" s="171">
        <f>SUM(E69:E73)</f>
        <v>-8005905.7600000007</v>
      </c>
      <c r="F68" s="171">
        <f>SUM(F69:F73)</f>
        <v>-12715614.469999999</v>
      </c>
    </row>
    <row r="69" spans="1:6">
      <c r="A69" s="56"/>
      <c r="B69" s="179"/>
      <c r="C69" s="179"/>
      <c r="D69" s="172" t="s">
        <v>435</v>
      </c>
      <c r="E69" s="173">
        <v>5273659.38</v>
      </c>
      <c r="F69" s="173">
        <v>-5513280.4500000002</v>
      </c>
    </row>
    <row r="70" spans="1:6">
      <c r="A70" s="56"/>
      <c r="B70" s="179"/>
      <c r="C70" s="179"/>
      <c r="D70" s="172" t="s">
        <v>436</v>
      </c>
      <c r="E70" s="173">
        <v>-13279565.140000001</v>
      </c>
      <c r="F70" s="173">
        <v>-7202334.0199999996</v>
      </c>
    </row>
    <row r="71" spans="1:6">
      <c r="A71" s="56"/>
      <c r="B71" s="179"/>
      <c r="C71" s="179"/>
      <c r="D71" s="172" t="s">
        <v>437</v>
      </c>
      <c r="E71" s="173">
        <v>0</v>
      </c>
      <c r="F71" s="173">
        <v>0</v>
      </c>
    </row>
    <row r="72" spans="1:6">
      <c r="A72" s="56"/>
      <c r="B72" s="179"/>
      <c r="C72" s="179"/>
      <c r="D72" s="172" t="s">
        <v>438</v>
      </c>
      <c r="E72" s="173">
        <v>0</v>
      </c>
      <c r="F72" s="173">
        <v>0</v>
      </c>
    </row>
    <row r="73" spans="1:6">
      <c r="A73" s="56"/>
      <c r="B73" s="179"/>
      <c r="C73" s="179"/>
      <c r="D73" s="172" t="s">
        <v>439</v>
      </c>
      <c r="E73" s="173">
        <v>0</v>
      </c>
      <c r="F73" s="173">
        <v>0</v>
      </c>
    </row>
    <row r="74" spans="1:6">
      <c r="A74" s="56"/>
      <c r="B74" s="179"/>
      <c r="C74" s="179"/>
      <c r="D74" s="169"/>
      <c r="E74" s="175"/>
      <c r="F74" s="175"/>
    </row>
    <row r="75" spans="1:6">
      <c r="A75" s="56"/>
      <c r="B75" s="179"/>
      <c r="C75" s="179"/>
      <c r="D75" s="180" t="s">
        <v>440</v>
      </c>
      <c r="E75" s="171">
        <f>E76+E77</f>
        <v>0</v>
      </c>
      <c r="F75" s="171">
        <f>F76+F77</f>
        <v>0</v>
      </c>
    </row>
    <row r="76" spans="1:6">
      <c r="A76" s="56"/>
      <c r="B76" s="179"/>
      <c r="C76" s="179"/>
      <c r="D76" s="172" t="s">
        <v>441</v>
      </c>
      <c r="E76" s="173">
        <v>0</v>
      </c>
      <c r="F76" s="173">
        <v>0</v>
      </c>
    </row>
    <row r="77" spans="1:6">
      <c r="A77" s="56"/>
      <c r="B77" s="179"/>
      <c r="C77" s="179"/>
      <c r="D77" s="172" t="s">
        <v>442</v>
      </c>
      <c r="E77" s="173">
        <v>0</v>
      </c>
      <c r="F77" s="173">
        <v>0</v>
      </c>
    </row>
    <row r="78" spans="1:6">
      <c r="A78" s="56"/>
      <c r="B78" s="179"/>
      <c r="C78" s="179"/>
      <c r="D78" s="169"/>
      <c r="E78" s="175"/>
      <c r="F78" s="175"/>
    </row>
    <row r="79" spans="1:6">
      <c r="A79" s="56"/>
      <c r="B79" s="179"/>
      <c r="C79" s="179"/>
      <c r="D79" s="170" t="s">
        <v>443</v>
      </c>
      <c r="E79" s="176">
        <f>E63+E68+E75</f>
        <v>177306722.64000002</v>
      </c>
      <c r="F79" s="176">
        <f>F63+F68+F75</f>
        <v>172471013.93000001</v>
      </c>
    </row>
    <row r="80" spans="1:6">
      <c r="A80" s="56"/>
      <c r="B80" s="179"/>
      <c r="C80" s="179"/>
      <c r="D80" s="169"/>
      <c r="E80" s="175"/>
      <c r="F80" s="175"/>
    </row>
    <row r="81" spans="1:6">
      <c r="A81" s="56"/>
      <c r="B81" s="179"/>
      <c r="C81" s="179"/>
      <c r="D81" s="170" t="s">
        <v>444</v>
      </c>
      <c r="E81" s="176">
        <f>E59+E79</f>
        <v>179255499.82000002</v>
      </c>
      <c r="F81" s="176">
        <f>F59+F79</f>
        <v>174854168.08000001</v>
      </c>
    </row>
    <row r="82" spans="1:6">
      <c r="A82" s="57"/>
      <c r="B82" s="58"/>
      <c r="C82" s="58"/>
      <c r="D82" s="59"/>
      <c r="E82" s="60"/>
      <c r="F82" s="60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00000000-0002-0000-0000-000000000000}"/>
    <dataValidation allowBlank="1" showInputMessage="1" showErrorMessage="1" prompt="31 de diciembre de 20XN-1 (e)" sqref="C6 F6" xr:uid="{00000000-0002-0000-0000-000001000000}"/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2000000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2:K72"/>
  <sheetViews>
    <sheetView showGridLines="0" zoomScale="90" zoomScaleNormal="90" workbookViewId="0">
      <pane xSplit="1" ySplit="6" topLeftCell="B52" activePane="bottomRight" state="frozen"/>
      <selection activeCell="B3" sqref="B3:K3"/>
      <selection pane="topRight" activeCell="B3" sqref="B3:K3"/>
      <selection pane="bottomLeft" activeCell="B3" sqref="B3:K3"/>
      <selection pane="bottomRight" activeCell="H110" sqref="H110"/>
    </sheetView>
  </sheetViews>
  <sheetFormatPr baseColWidth="10" defaultColWidth="12" defaultRowHeight="11.25"/>
  <cols>
    <col min="1" max="1" width="1.85546875" style="105" customWidth="1"/>
    <col min="2" max="2" width="1" style="105" customWidth="1"/>
    <col min="3" max="3" width="48" style="105" customWidth="1"/>
    <col min="4" max="4" width="4.28515625" style="152" customWidth="1"/>
    <col min="5" max="5" width="19.28515625" style="105" customWidth="1"/>
    <col min="6" max="6" width="2.7109375" style="105" customWidth="1"/>
    <col min="7" max="7" width="18.7109375" style="153" customWidth="1"/>
    <col min="8" max="8" width="24.7109375" style="105" customWidth="1"/>
    <col min="9" max="9" width="18.7109375" style="105" bestFit="1" customWidth="1"/>
    <col min="10" max="10" width="22.42578125" style="105" bestFit="1" customWidth="1"/>
    <col min="11" max="11" width="50" style="105" customWidth="1"/>
    <col min="12" max="16384" width="12" style="105"/>
  </cols>
  <sheetData>
    <row r="2" spans="1:11" ht="21">
      <c r="B2" s="247" t="s">
        <v>625</v>
      </c>
      <c r="C2" s="248"/>
      <c r="D2" s="248"/>
      <c r="E2" s="248"/>
      <c r="F2" s="248"/>
      <c r="G2" s="248"/>
      <c r="H2" s="248"/>
      <c r="I2" s="248"/>
      <c r="J2" s="248"/>
      <c r="K2" s="249"/>
    </row>
    <row r="3" spans="1:11" ht="48.75" customHeight="1">
      <c r="B3" s="250" t="s">
        <v>719</v>
      </c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4" customHeight="1">
      <c r="B4" s="106"/>
      <c r="C4" s="107"/>
      <c r="D4" s="253" t="s">
        <v>722</v>
      </c>
      <c r="E4" s="254"/>
      <c r="F4" s="254"/>
      <c r="G4" s="255"/>
      <c r="H4" s="250" t="s">
        <v>626</v>
      </c>
      <c r="I4" s="252"/>
      <c r="J4" s="108"/>
      <c r="K4" s="109"/>
    </row>
    <row r="5" spans="1:11" ht="24" customHeight="1">
      <c r="B5" s="155"/>
      <c r="C5" s="156"/>
      <c r="D5" s="154"/>
      <c r="E5" s="159" t="s">
        <v>720</v>
      </c>
      <c r="F5" s="159"/>
      <c r="G5" s="158" t="s">
        <v>721</v>
      </c>
      <c r="H5" s="157"/>
      <c r="I5" s="158"/>
      <c r="J5" s="264" t="s">
        <v>632</v>
      </c>
      <c r="K5" s="264" t="s">
        <v>633</v>
      </c>
    </row>
    <row r="6" spans="1:11" ht="42" customHeight="1">
      <c r="B6" s="110"/>
      <c r="C6" s="111" t="s">
        <v>627</v>
      </c>
      <c r="D6" s="256" t="s">
        <v>628</v>
      </c>
      <c r="E6" s="257"/>
      <c r="F6" s="256" t="s">
        <v>629</v>
      </c>
      <c r="G6" s="257"/>
      <c r="H6" s="112" t="s">
        <v>630</v>
      </c>
      <c r="I6" s="112" t="s">
        <v>631</v>
      </c>
      <c r="J6" s="265"/>
      <c r="K6" s="265"/>
    </row>
    <row r="7" spans="1:11" ht="15" customHeight="1">
      <c r="A7" s="113"/>
      <c r="B7" s="114"/>
      <c r="C7" s="260" t="s">
        <v>634</v>
      </c>
      <c r="D7" s="260"/>
      <c r="E7" s="260"/>
      <c r="F7" s="260"/>
      <c r="G7" s="260"/>
      <c r="H7" s="260"/>
      <c r="I7" s="260"/>
      <c r="J7" s="260"/>
      <c r="K7" s="261"/>
    </row>
    <row r="8" spans="1:11" ht="15" customHeight="1">
      <c r="A8" s="113"/>
      <c r="B8" s="115"/>
      <c r="C8" s="262" t="s">
        <v>635</v>
      </c>
      <c r="D8" s="262"/>
      <c r="E8" s="262"/>
      <c r="F8" s="262"/>
      <c r="G8" s="262"/>
      <c r="H8" s="262"/>
      <c r="I8" s="262"/>
      <c r="J8" s="262"/>
      <c r="K8" s="263"/>
    </row>
    <row r="9" spans="1:11" ht="15" customHeight="1">
      <c r="A9" s="113"/>
      <c r="B9" s="116"/>
      <c r="C9" s="258" t="s">
        <v>636</v>
      </c>
      <c r="D9" s="258"/>
      <c r="E9" s="258"/>
      <c r="F9" s="258"/>
      <c r="G9" s="258"/>
      <c r="H9" s="258"/>
      <c r="I9" s="258"/>
      <c r="J9" s="258"/>
      <c r="K9" s="259"/>
    </row>
    <row r="10" spans="1:11" ht="34.5" customHeight="1">
      <c r="A10" s="113"/>
      <c r="B10" s="117">
        <v>900001</v>
      </c>
      <c r="C10" s="118" t="s">
        <v>637</v>
      </c>
      <c r="D10" s="160" t="s">
        <v>727</v>
      </c>
      <c r="E10" s="120" t="s">
        <v>639</v>
      </c>
      <c r="F10" s="121"/>
      <c r="G10" s="122"/>
      <c r="H10" s="123"/>
      <c r="I10" s="124" t="s">
        <v>723</v>
      </c>
      <c r="J10" s="125" t="s">
        <v>641</v>
      </c>
      <c r="K10" s="162" t="s">
        <v>728</v>
      </c>
    </row>
    <row r="11" spans="1:11" ht="34.5" customHeight="1">
      <c r="A11" s="113"/>
      <c r="B11" s="117">
        <v>900002</v>
      </c>
      <c r="C11" s="118" t="s">
        <v>642</v>
      </c>
      <c r="D11" s="160" t="s">
        <v>727</v>
      </c>
      <c r="E11" s="120" t="s">
        <v>643</v>
      </c>
      <c r="F11" s="121"/>
      <c r="G11" s="122"/>
      <c r="H11" s="123"/>
      <c r="I11" s="124" t="s">
        <v>723</v>
      </c>
      <c r="J11" s="125" t="s">
        <v>641</v>
      </c>
      <c r="K11" s="162" t="s">
        <v>729</v>
      </c>
    </row>
    <row r="12" spans="1:11" ht="34.5" customHeight="1">
      <c r="A12" s="113"/>
      <c r="B12" s="117">
        <v>900003</v>
      </c>
      <c r="C12" s="118" t="s">
        <v>644</v>
      </c>
      <c r="D12" s="160" t="s">
        <v>727</v>
      </c>
      <c r="E12" s="120" t="s">
        <v>645</v>
      </c>
      <c r="F12" s="121"/>
      <c r="G12" s="122"/>
      <c r="H12" s="161">
        <v>1013847.9200000018</v>
      </c>
      <c r="I12" s="124" t="s">
        <v>723</v>
      </c>
      <c r="J12" s="125" t="s">
        <v>641</v>
      </c>
      <c r="K12" s="162" t="s">
        <v>730</v>
      </c>
    </row>
    <row r="13" spans="1:11" ht="15" customHeight="1">
      <c r="A13" s="113"/>
      <c r="B13" s="116"/>
      <c r="C13" s="258" t="s">
        <v>646</v>
      </c>
      <c r="D13" s="258"/>
      <c r="E13" s="258"/>
      <c r="F13" s="258"/>
      <c r="G13" s="258"/>
      <c r="H13" s="258"/>
      <c r="I13" s="258"/>
      <c r="J13" s="258"/>
      <c r="K13" s="259"/>
    </row>
    <row r="14" spans="1:11" ht="33.75" customHeight="1">
      <c r="A14" s="113"/>
      <c r="B14" s="117">
        <v>900004</v>
      </c>
      <c r="C14" s="118" t="s">
        <v>637</v>
      </c>
      <c r="D14" s="160" t="s">
        <v>727</v>
      </c>
      <c r="E14" s="120" t="s">
        <v>639</v>
      </c>
      <c r="F14" s="121"/>
      <c r="G14" s="122"/>
      <c r="H14" s="123"/>
      <c r="I14" s="124" t="s">
        <v>723</v>
      </c>
      <c r="J14" s="124" t="s">
        <v>641</v>
      </c>
      <c r="K14" s="162" t="s">
        <v>728</v>
      </c>
    </row>
    <row r="15" spans="1:11" ht="33.75" customHeight="1">
      <c r="A15" s="113"/>
      <c r="B15" s="117">
        <v>900005</v>
      </c>
      <c r="C15" s="118" t="s">
        <v>642</v>
      </c>
      <c r="D15" s="160" t="s">
        <v>727</v>
      </c>
      <c r="E15" s="120" t="s">
        <v>643</v>
      </c>
      <c r="F15" s="121"/>
      <c r="G15" s="122"/>
      <c r="H15" s="123"/>
      <c r="I15" s="124" t="s">
        <v>723</v>
      </c>
      <c r="J15" s="124" t="s">
        <v>641</v>
      </c>
      <c r="K15" s="162" t="s">
        <v>729</v>
      </c>
    </row>
    <row r="16" spans="1:11" ht="33.75" customHeight="1">
      <c r="A16" s="113"/>
      <c r="B16" s="117">
        <v>900006</v>
      </c>
      <c r="C16" s="118" t="s">
        <v>644</v>
      </c>
      <c r="D16" s="160" t="s">
        <v>727</v>
      </c>
      <c r="E16" s="120" t="s">
        <v>645</v>
      </c>
      <c r="F16" s="121"/>
      <c r="G16" s="122"/>
      <c r="H16" s="161">
        <v>391528.25</v>
      </c>
      <c r="I16" s="119" t="s">
        <v>640</v>
      </c>
      <c r="J16" s="124" t="s">
        <v>641</v>
      </c>
      <c r="K16" s="162" t="s">
        <v>730</v>
      </c>
    </row>
    <row r="17" spans="1:11" ht="15" customHeight="1">
      <c r="A17" s="113"/>
      <c r="B17" s="116"/>
      <c r="C17" s="258" t="s">
        <v>647</v>
      </c>
      <c r="D17" s="258"/>
      <c r="E17" s="258"/>
      <c r="F17" s="258"/>
      <c r="G17" s="258"/>
      <c r="H17" s="258"/>
      <c r="I17" s="258"/>
      <c r="J17" s="258"/>
      <c r="K17" s="259"/>
    </row>
    <row r="18" spans="1:11" ht="30.75" customHeight="1">
      <c r="A18" s="113"/>
      <c r="B18" s="117">
        <v>900007</v>
      </c>
      <c r="C18" s="118" t="s">
        <v>637</v>
      </c>
      <c r="D18" s="119"/>
      <c r="E18" s="120" t="s">
        <v>648</v>
      </c>
      <c r="F18" s="121"/>
      <c r="G18" s="122"/>
      <c r="H18" s="123"/>
      <c r="I18" s="119" t="s">
        <v>723</v>
      </c>
      <c r="J18" s="124" t="s">
        <v>649</v>
      </c>
      <c r="K18" s="125" t="s">
        <v>731</v>
      </c>
    </row>
    <row r="19" spans="1:11" ht="30.75" customHeight="1">
      <c r="A19" s="113"/>
      <c r="B19" s="117">
        <v>900008</v>
      </c>
      <c r="C19" s="118" t="s">
        <v>642</v>
      </c>
      <c r="D19" s="119"/>
      <c r="E19" s="120" t="s">
        <v>650</v>
      </c>
      <c r="F19" s="121"/>
      <c r="G19" s="122"/>
      <c r="H19" s="123"/>
      <c r="I19" s="119" t="s">
        <v>723</v>
      </c>
      <c r="J19" s="124" t="s">
        <v>649</v>
      </c>
      <c r="K19" s="125" t="s">
        <v>732</v>
      </c>
    </row>
    <row r="20" spans="1:11" ht="30.75" customHeight="1">
      <c r="A20" s="113"/>
      <c r="B20" s="117">
        <v>900009</v>
      </c>
      <c r="C20" s="118" t="s">
        <v>644</v>
      </c>
      <c r="D20" s="119"/>
      <c r="E20" s="120" t="s">
        <v>645</v>
      </c>
      <c r="F20" s="121"/>
      <c r="G20" s="122"/>
      <c r="H20" s="126"/>
      <c r="I20" s="119" t="s">
        <v>723</v>
      </c>
      <c r="J20" s="124" t="s">
        <v>649</v>
      </c>
      <c r="K20" s="163" t="s">
        <v>732</v>
      </c>
    </row>
    <row r="21" spans="1:11" ht="15" customHeight="1">
      <c r="A21" s="113"/>
      <c r="B21" s="116"/>
      <c r="C21" s="258" t="s">
        <v>651</v>
      </c>
      <c r="D21" s="258"/>
      <c r="E21" s="258"/>
      <c r="F21" s="258"/>
      <c r="G21" s="258"/>
      <c r="H21" s="258"/>
      <c r="I21" s="258"/>
      <c r="J21" s="258"/>
      <c r="K21" s="259"/>
    </row>
    <row r="22" spans="1:11" ht="15" customHeight="1">
      <c r="A22" s="113"/>
      <c r="B22" s="128"/>
      <c r="C22" s="266" t="s">
        <v>652</v>
      </c>
      <c r="D22" s="266"/>
      <c r="E22" s="266"/>
      <c r="F22" s="266"/>
      <c r="G22" s="266"/>
      <c r="H22" s="266"/>
      <c r="I22" s="266"/>
      <c r="J22" s="266"/>
      <c r="K22" s="267"/>
    </row>
    <row r="23" spans="1:11" ht="20.100000000000001" customHeight="1">
      <c r="A23" s="113"/>
      <c r="B23" s="117">
        <v>9000010</v>
      </c>
      <c r="C23" s="118" t="s">
        <v>653</v>
      </c>
      <c r="D23" s="119"/>
      <c r="E23" s="120" t="s">
        <v>654</v>
      </c>
      <c r="F23" s="121"/>
      <c r="G23" s="122"/>
      <c r="H23" s="123"/>
      <c r="I23" s="119" t="s">
        <v>723</v>
      </c>
      <c r="J23" s="124" t="s">
        <v>655</v>
      </c>
      <c r="K23" s="163" t="s">
        <v>732</v>
      </c>
    </row>
    <row r="24" spans="1:11" ht="20.100000000000001" customHeight="1">
      <c r="A24" s="113"/>
      <c r="B24" s="117">
        <v>9000011</v>
      </c>
      <c r="C24" s="118" t="s">
        <v>656</v>
      </c>
      <c r="D24" s="119"/>
      <c r="E24" s="120" t="s">
        <v>657</v>
      </c>
      <c r="F24" s="121"/>
      <c r="G24" s="122"/>
      <c r="H24" s="123"/>
      <c r="I24" s="119" t="s">
        <v>723</v>
      </c>
      <c r="J24" s="124" t="s">
        <v>655</v>
      </c>
      <c r="K24" s="163" t="s">
        <v>732</v>
      </c>
    </row>
    <row r="25" spans="1:11" ht="34.5" customHeight="1">
      <c r="A25" s="113"/>
      <c r="B25" s="117">
        <v>9000012</v>
      </c>
      <c r="C25" s="129" t="s">
        <v>658</v>
      </c>
      <c r="D25" s="130"/>
      <c r="E25" s="120" t="s">
        <v>659</v>
      </c>
      <c r="F25" s="131"/>
      <c r="G25" s="122"/>
      <c r="H25" s="132"/>
      <c r="I25" s="119" t="s">
        <v>723</v>
      </c>
      <c r="J25" s="124" t="s">
        <v>655</v>
      </c>
      <c r="K25" s="119" t="s">
        <v>733</v>
      </c>
    </row>
    <row r="26" spans="1:11" ht="20.100000000000001" customHeight="1">
      <c r="A26" s="113"/>
      <c r="B26" s="117">
        <v>9000013</v>
      </c>
      <c r="C26" s="118" t="s">
        <v>661</v>
      </c>
      <c r="D26" s="130"/>
      <c r="E26" s="120" t="s">
        <v>662</v>
      </c>
      <c r="F26" s="131"/>
      <c r="G26" s="122"/>
      <c r="H26" s="123"/>
      <c r="I26" s="119" t="s">
        <v>723</v>
      </c>
      <c r="J26" s="124" t="s">
        <v>655</v>
      </c>
      <c r="K26" s="163" t="s">
        <v>733</v>
      </c>
    </row>
    <row r="27" spans="1:11" ht="35.1" customHeight="1">
      <c r="A27" s="113"/>
      <c r="B27" s="117">
        <v>9000014</v>
      </c>
      <c r="C27" s="129" t="s">
        <v>663</v>
      </c>
      <c r="D27" s="130"/>
      <c r="E27" s="120" t="s">
        <v>659</v>
      </c>
      <c r="F27" s="131"/>
      <c r="G27" s="122"/>
      <c r="H27" s="132"/>
      <c r="I27" s="119" t="s">
        <v>723</v>
      </c>
      <c r="J27" s="124" t="s">
        <v>655</v>
      </c>
      <c r="K27" s="119" t="s">
        <v>733</v>
      </c>
    </row>
    <row r="28" spans="1:11" ht="15" customHeight="1">
      <c r="A28" s="113"/>
      <c r="B28" s="116"/>
      <c r="C28" s="258" t="s">
        <v>664</v>
      </c>
      <c r="D28" s="258"/>
      <c r="E28" s="258"/>
      <c r="F28" s="258"/>
      <c r="G28" s="258"/>
      <c r="H28" s="258"/>
      <c r="I28" s="258"/>
      <c r="J28" s="258"/>
      <c r="K28" s="259"/>
    </row>
    <row r="29" spans="1:11" ht="20.100000000000001" customHeight="1">
      <c r="A29" s="113"/>
      <c r="B29" s="117">
        <v>9000015</v>
      </c>
      <c r="C29" s="118" t="s">
        <v>665</v>
      </c>
      <c r="D29" s="164" t="s">
        <v>727</v>
      </c>
      <c r="E29" s="120" t="s">
        <v>666</v>
      </c>
      <c r="F29" s="121"/>
      <c r="G29" s="122"/>
      <c r="H29" s="165">
        <v>26601633.399999999</v>
      </c>
      <c r="I29" s="119" t="s">
        <v>723</v>
      </c>
      <c r="J29" s="125" t="s">
        <v>667</v>
      </c>
      <c r="K29" s="127"/>
    </row>
    <row r="30" spans="1:11" ht="20.100000000000001" customHeight="1">
      <c r="A30" s="113"/>
      <c r="B30" s="117">
        <v>9000016</v>
      </c>
      <c r="C30" s="118" t="s">
        <v>668</v>
      </c>
      <c r="D30" s="164" t="s">
        <v>727</v>
      </c>
      <c r="E30" s="120" t="s">
        <v>666</v>
      </c>
      <c r="F30" s="121"/>
      <c r="G30" s="122"/>
      <c r="H30" s="165">
        <v>26450166.009999994</v>
      </c>
      <c r="I30" s="119" t="s">
        <v>723</v>
      </c>
      <c r="J30" s="125" t="s">
        <v>669</v>
      </c>
      <c r="K30" s="127"/>
    </row>
    <row r="31" spans="1:11" ht="15" customHeight="1">
      <c r="A31" s="113"/>
      <c r="B31" s="116"/>
      <c r="C31" s="258" t="s">
        <v>670</v>
      </c>
      <c r="D31" s="258"/>
      <c r="E31" s="258"/>
      <c r="F31" s="258"/>
      <c r="G31" s="258"/>
      <c r="H31" s="258"/>
      <c r="I31" s="258"/>
      <c r="J31" s="258"/>
      <c r="K31" s="259"/>
    </row>
    <row r="32" spans="1:11" ht="32.25" customHeight="1">
      <c r="A32" s="113"/>
      <c r="B32" s="117">
        <v>9000017</v>
      </c>
      <c r="C32" s="118" t="s">
        <v>665</v>
      </c>
      <c r="D32" s="119"/>
      <c r="E32" s="120" t="s">
        <v>671</v>
      </c>
      <c r="F32" s="121"/>
      <c r="G32" s="122"/>
      <c r="H32" s="133"/>
      <c r="I32" s="119" t="s">
        <v>723</v>
      </c>
      <c r="J32" s="124" t="s">
        <v>672</v>
      </c>
      <c r="K32" s="119" t="s">
        <v>733</v>
      </c>
    </row>
    <row r="33" spans="1:11" ht="20.100000000000001" customHeight="1">
      <c r="A33" s="113"/>
      <c r="B33" s="117"/>
      <c r="C33" s="134"/>
      <c r="D33" s="135"/>
      <c r="E33" s="136"/>
      <c r="F33" s="137"/>
      <c r="G33" s="138"/>
      <c r="H33" s="139"/>
      <c r="I33" s="135"/>
      <c r="J33" s="140"/>
      <c r="K33" s="141"/>
    </row>
    <row r="34" spans="1:11" ht="15" customHeight="1">
      <c r="A34" s="113"/>
      <c r="B34" s="116"/>
      <c r="C34" s="258" t="s">
        <v>673</v>
      </c>
      <c r="D34" s="258"/>
      <c r="E34" s="258"/>
      <c r="F34" s="258"/>
      <c r="G34" s="258"/>
      <c r="H34" s="258"/>
      <c r="I34" s="258"/>
      <c r="J34" s="258"/>
      <c r="K34" s="259"/>
    </row>
    <row r="35" spans="1:11" ht="33.75" customHeight="1">
      <c r="A35" s="113"/>
      <c r="B35" s="117">
        <v>9000018</v>
      </c>
      <c r="C35" s="118" t="s">
        <v>637</v>
      </c>
      <c r="D35" s="119"/>
      <c r="E35" s="120" t="s">
        <v>674</v>
      </c>
      <c r="F35" s="121"/>
      <c r="G35" s="122"/>
      <c r="H35" s="123">
        <v>0</v>
      </c>
      <c r="I35" s="119" t="s">
        <v>723</v>
      </c>
      <c r="J35" s="124" t="s">
        <v>675</v>
      </c>
      <c r="K35" s="119" t="s">
        <v>733</v>
      </c>
    </row>
    <row r="36" spans="1:11" ht="20.100000000000001" customHeight="1">
      <c r="A36" s="113"/>
      <c r="B36" s="117">
        <v>9000019</v>
      </c>
      <c r="C36" s="118" t="s">
        <v>676</v>
      </c>
      <c r="D36" s="119"/>
      <c r="E36" s="120" t="s">
        <v>654</v>
      </c>
      <c r="F36" s="121"/>
      <c r="G36" s="122"/>
      <c r="H36" s="123">
        <v>0</v>
      </c>
      <c r="I36" s="119" t="s">
        <v>723</v>
      </c>
      <c r="J36" s="124" t="s">
        <v>675</v>
      </c>
      <c r="K36" s="119" t="s">
        <v>733</v>
      </c>
    </row>
    <row r="37" spans="1:11" ht="24.75" customHeight="1">
      <c r="A37" s="113"/>
      <c r="B37" s="117">
        <v>9000020</v>
      </c>
      <c r="C37" s="118" t="s">
        <v>644</v>
      </c>
      <c r="D37" s="119"/>
      <c r="E37" s="120" t="s">
        <v>657</v>
      </c>
      <c r="F37" s="121"/>
      <c r="G37" s="122"/>
      <c r="H37" s="123">
        <v>0</v>
      </c>
      <c r="I37" s="119" t="s">
        <v>723</v>
      </c>
      <c r="J37" s="124" t="s">
        <v>675</v>
      </c>
      <c r="K37" s="119" t="s">
        <v>733</v>
      </c>
    </row>
    <row r="38" spans="1:11" ht="15" customHeight="1">
      <c r="A38" s="113"/>
      <c r="B38" s="115"/>
      <c r="C38" s="262" t="s">
        <v>677</v>
      </c>
      <c r="D38" s="262"/>
      <c r="E38" s="262"/>
      <c r="F38" s="262"/>
      <c r="G38" s="262"/>
      <c r="H38" s="262"/>
      <c r="I38" s="262"/>
      <c r="J38" s="262"/>
      <c r="K38" s="263"/>
    </row>
    <row r="39" spans="1:11" ht="15" customHeight="1">
      <c r="A39" s="113"/>
      <c r="B39" s="116"/>
      <c r="C39" s="258" t="s">
        <v>678</v>
      </c>
      <c r="D39" s="258"/>
      <c r="E39" s="258"/>
      <c r="F39" s="258"/>
      <c r="G39" s="258"/>
      <c r="H39" s="258"/>
      <c r="I39" s="258"/>
      <c r="J39" s="258"/>
      <c r="K39" s="259"/>
    </row>
    <row r="40" spans="1:11" ht="50.25" customHeight="1">
      <c r="A40" s="113"/>
      <c r="B40" s="117">
        <v>9000021</v>
      </c>
      <c r="C40" s="129" t="s">
        <v>679</v>
      </c>
      <c r="D40" s="119"/>
      <c r="E40" s="120" t="s">
        <v>639</v>
      </c>
      <c r="F40" s="121"/>
      <c r="G40" s="122"/>
      <c r="H40" s="142"/>
      <c r="I40" s="130"/>
      <c r="J40" s="124" t="s">
        <v>680</v>
      </c>
      <c r="K40" s="162" t="s">
        <v>734</v>
      </c>
    </row>
    <row r="41" spans="1:11" ht="50.25" customHeight="1">
      <c r="A41" s="113"/>
      <c r="B41" s="117">
        <v>9000022</v>
      </c>
      <c r="C41" s="118" t="s">
        <v>681</v>
      </c>
      <c r="D41" s="119"/>
      <c r="E41" s="120" t="s">
        <v>682</v>
      </c>
      <c r="F41" s="121"/>
      <c r="G41" s="122"/>
      <c r="H41" s="142"/>
      <c r="I41" s="130"/>
      <c r="J41" s="124" t="s">
        <v>680</v>
      </c>
      <c r="K41" s="162" t="s">
        <v>734</v>
      </c>
    </row>
    <row r="42" spans="1:11" ht="50.25" customHeight="1">
      <c r="A42" s="113"/>
      <c r="B42" s="117">
        <v>9000023</v>
      </c>
      <c r="C42" s="129" t="s">
        <v>683</v>
      </c>
      <c r="D42" s="119"/>
      <c r="E42" s="120" t="s">
        <v>639</v>
      </c>
      <c r="F42" s="121"/>
      <c r="G42" s="122"/>
      <c r="H42" s="142"/>
      <c r="I42" s="130"/>
      <c r="J42" s="124" t="s">
        <v>680</v>
      </c>
      <c r="K42" s="162" t="s">
        <v>734</v>
      </c>
    </row>
    <row r="43" spans="1:11" ht="50.25" customHeight="1">
      <c r="A43" s="113"/>
      <c r="B43" s="117">
        <v>9000024</v>
      </c>
      <c r="C43" s="129" t="s">
        <v>684</v>
      </c>
      <c r="D43" s="119"/>
      <c r="E43" s="120" t="s">
        <v>685</v>
      </c>
      <c r="F43" s="121"/>
      <c r="G43" s="122"/>
      <c r="H43" s="142"/>
      <c r="I43" s="130"/>
      <c r="J43" s="124" t="s">
        <v>680</v>
      </c>
      <c r="K43" s="162" t="s">
        <v>734</v>
      </c>
    </row>
    <row r="44" spans="1:11" ht="36" customHeight="1">
      <c r="A44" s="113"/>
      <c r="B44" s="117">
        <v>9000025</v>
      </c>
      <c r="C44" s="118" t="s">
        <v>686</v>
      </c>
      <c r="D44" s="119"/>
      <c r="E44" s="120" t="s">
        <v>687</v>
      </c>
      <c r="F44" s="121"/>
      <c r="G44" s="122"/>
      <c r="H44" s="142"/>
      <c r="I44" s="130"/>
      <c r="J44" s="124" t="s">
        <v>680</v>
      </c>
      <c r="K44" s="162" t="s">
        <v>734</v>
      </c>
    </row>
    <row r="45" spans="1:11" ht="15" customHeight="1">
      <c r="A45" s="113"/>
      <c r="B45" s="116"/>
      <c r="C45" s="258"/>
      <c r="D45" s="258"/>
      <c r="E45" s="258"/>
      <c r="F45" s="258"/>
      <c r="G45" s="258"/>
      <c r="H45" s="258"/>
      <c r="I45" s="258"/>
      <c r="J45" s="258"/>
      <c r="K45" s="259"/>
    </row>
    <row r="46" spans="1:11" ht="45" customHeight="1">
      <c r="A46" s="113"/>
      <c r="B46" s="117">
        <v>9000026</v>
      </c>
      <c r="C46" s="129" t="s">
        <v>688</v>
      </c>
      <c r="D46" s="119"/>
      <c r="E46" s="120" t="s">
        <v>689</v>
      </c>
      <c r="F46" s="121"/>
      <c r="G46" s="122"/>
      <c r="H46" s="142"/>
      <c r="I46" s="130"/>
      <c r="J46" s="124" t="s">
        <v>641</v>
      </c>
      <c r="K46" s="166" t="s">
        <v>733</v>
      </c>
    </row>
    <row r="47" spans="1:11" ht="45" customHeight="1">
      <c r="A47" s="113"/>
      <c r="B47" s="117">
        <v>9000027</v>
      </c>
      <c r="C47" s="129" t="s">
        <v>690</v>
      </c>
      <c r="D47" s="119"/>
      <c r="E47" s="120" t="s">
        <v>689</v>
      </c>
      <c r="F47" s="121"/>
      <c r="G47" s="122"/>
      <c r="H47" s="142"/>
      <c r="I47" s="130"/>
      <c r="J47" s="124" t="s">
        <v>641</v>
      </c>
      <c r="K47" s="166" t="s">
        <v>733</v>
      </c>
    </row>
    <row r="48" spans="1:11" ht="45" customHeight="1">
      <c r="A48" s="113"/>
      <c r="B48" s="117">
        <v>9000028</v>
      </c>
      <c r="C48" s="129" t="s">
        <v>691</v>
      </c>
      <c r="D48" s="119"/>
      <c r="E48" s="120" t="s">
        <v>689</v>
      </c>
      <c r="F48" s="121"/>
      <c r="G48" s="122"/>
      <c r="H48" s="142"/>
      <c r="I48" s="130"/>
      <c r="J48" s="124" t="s">
        <v>641</v>
      </c>
      <c r="K48" s="166" t="s">
        <v>732</v>
      </c>
    </row>
    <row r="49" spans="1:11" ht="40.5" customHeight="1">
      <c r="A49" s="113"/>
      <c r="B49" s="117">
        <v>9000029</v>
      </c>
      <c r="C49" s="129" t="s">
        <v>692</v>
      </c>
      <c r="D49" s="119"/>
      <c r="E49" s="120" t="s">
        <v>693</v>
      </c>
      <c r="F49" s="121"/>
      <c r="G49" s="122"/>
      <c r="H49" s="142"/>
      <c r="I49" s="130"/>
      <c r="J49" s="124" t="s">
        <v>641</v>
      </c>
      <c r="K49" s="166" t="s">
        <v>732</v>
      </c>
    </row>
    <row r="50" spans="1:11" ht="15" customHeight="1">
      <c r="A50" s="113"/>
      <c r="B50" s="116"/>
      <c r="C50" s="258" t="s">
        <v>694</v>
      </c>
      <c r="D50" s="258"/>
      <c r="E50" s="258"/>
      <c r="F50" s="258"/>
      <c r="G50" s="258"/>
      <c r="H50" s="258"/>
      <c r="I50" s="258"/>
      <c r="J50" s="258"/>
      <c r="K50" s="259"/>
    </row>
    <row r="51" spans="1:11" ht="28.5" customHeight="1">
      <c r="A51" s="113"/>
      <c r="B51" s="117">
        <v>9000030</v>
      </c>
      <c r="C51" s="118" t="s">
        <v>695</v>
      </c>
      <c r="D51" s="119"/>
      <c r="E51" s="120" t="s">
        <v>696</v>
      </c>
      <c r="F51" s="121"/>
      <c r="G51" s="122"/>
      <c r="H51" s="142"/>
      <c r="I51" s="130"/>
      <c r="J51" s="124" t="s">
        <v>667</v>
      </c>
      <c r="K51" s="166" t="s">
        <v>732</v>
      </c>
    </row>
    <row r="52" spans="1:11" ht="28.5" customHeight="1">
      <c r="A52" s="113"/>
      <c r="B52" s="117">
        <v>9000031</v>
      </c>
      <c r="C52" s="129" t="s">
        <v>697</v>
      </c>
      <c r="D52" s="119"/>
      <c r="E52" s="120" t="s">
        <v>696</v>
      </c>
      <c r="F52" s="121"/>
      <c r="G52" s="122"/>
      <c r="H52" s="142"/>
      <c r="I52" s="130"/>
      <c r="J52" s="124" t="s">
        <v>667</v>
      </c>
      <c r="K52" s="166" t="s">
        <v>732</v>
      </c>
    </row>
    <row r="53" spans="1:11" ht="15" customHeight="1">
      <c r="A53" s="113"/>
      <c r="B53" s="143"/>
      <c r="C53" s="260" t="s">
        <v>698</v>
      </c>
      <c r="D53" s="260"/>
      <c r="E53" s="260"/>
      <c r="F53" s="260"/>
      <c r="G53" s="260"/>
      <c r="H53" s="260"/>
      <c r="I53" s="260"/>
      <c r="J53" s="260"/>
      <c r="K53" s="261"/>
    </row>
    <row r="54" spans="1:11" ht="15" customHeight="1">
      <c r="A54" s="113"/>
      <c r="B54" s="115"/>
      <c r="C54" s="262" t="s">
        <v>635</v>
      </c>
      <c r="D54" s="262"/>
      <c r="E54" s="262"/>
      <c r="F54" s="262"/>
      <c r="G54" s="262"/>
      <c r="H54" s="262"/>
      <c r="I54" s="262"/>
      <c r="J54" s="262"/>
      <c r="K54" s="263"/>
    </row>
    <row r="55" spans="1:11" ht="15" customHeight="1">
      <c r="A55" s="113"/>
      <c r="B55" s="116"/>
      <c r="C55" s="258" t="s">
        <v>699</v>
      </c>
      <c r="D55" s="258"/>
      <c r="E55" s="258"/>
      <c r="F55" s="258"/>
      <c r="G55" s="258"/>
      <c r="H55" s="258"/>
      <c r="I55" s="258"/>
      <c r="J55" s="258"/>
      <c r="K55" s="259"/>
    </row>
    <row r="56" spans="1:11" ht="25.5" customHeight="1">
      <c r="A56" s="113"/>
      <c r="B56" s="117">
        <v>9000032</v>
      </c>
      <c r="C56" s="129" t="s">
        <v>700</v>
      </c>
      <c r="D56" s="167" t="s">
        <v>727</v>
      </c>
      <c r="E56" s="120" t="s">
        <v>701</v>
      </c>
      <c r="F56" s="121"/>
      <c r="G56" s="122"/>
      <c r="H56" s="161">
        <v>6701810.1899999976</v>
      </c>
      <c r="I56" s="119" t="s">
        <v>723</v>
      </c>
      <c r="J56" s="125" t="s">
        <v>702</v>
      </c>
      <c r="K56" s="127"/>
    </row>
    <row r="57" spans="1:11" ht="25.5" customHeight="1">
      <c r="A57" s="113"/>
      <c r="B57" s="117">
        <v>9000033</v>
      </c>
      <c r="C57" s="129" t="s">
        <v>703</v>
      </c>
      <c r="D57" s="132"/>
      <c r="E57" s="120" t="s">
        <v>704</v>
      </c>
      <c r="F57" s="121"/>
      <c r="G57" s="122"/>
      <c r="H57" s="132"/>
      <c r="I57" s="119" t="s">
        <v>723</v>
      </c>
      <c r="J57" s="125" t="s">
        <v>702</v>
      </c>
      <c r="K57" s="166" t="s">
        <v>732</v>
      </c>
    </row>
    <row r="58" spans="1:11" ht="25.5" customHeight="1">
      <c r="A58" s="113"/>
      <c r="B58" s="117">
        <v>9000034</v>
      </c>
      <c r="C58" s="129" t="s">
        <v>705</v>
      </c>
      <c r="D58" s="132"/>
      <c r="E58" s="120" t="s">
        <v>704</v>
      </c>
      <c r="F58" s="121"/>
      <c r="G58" s="122"/>
      <c r="H58" s="132"/>
      <c r="I58" s="119" t="s">
        <v>723</v>
      </c>
      <c r="J58" s="125" t="s">
        <v>702</v>
      </c>
      <c r="K58" s="166" t="s">
        <v>732</v>
      </c>
    </row>
    <row r="59" spans="1:11" ht="25.5" customHeight="1">
      <c r="A59" s="113"/>
      <c r="B59" s="117">
        <v>9000035</v>
      </c>
      <c r="C59" s="129" t="s">
        <v>706</v>
      </c>
      <c r="D59" s="132"/>
      <c r="E59" s="120" t="s">
        <v>704</v>
      </c>
      <c r="F59" s="121"/>
      <c r="G59" s="122"/>
      <c r="H59" s="132"/>
      <c r="I59" s="119" t="s">
        <v>723</v>
      </c>
      <c r="J59" s="125" t="s">
        <v>702</v>
      </c>
      <c r="K59" s="166" t="s">
        <v>732</v>
      </c>
    </row>
    <row r="60" spans="1:11" ht="25.5" customHeight="1">
      <c r="A60" s="113"/>
      <c r="B60" s="117">
        <v>9000036</v>
      </c>
      <c r="C60" s="129" t="s">
        <v>707</v>
      </c>
      <c r="D60" s="132"/>
      <c r="E60" s="120"/>
      <c r="F60" s="121"/>
      <c r="G60" s="122"/>
      <c r="H60" s="132"/>
      <c r="I60" s="119" t="s">
        <v>723</v>
      </c>
      <c r="J60" s="125" t="s">
        <v>708</v>
      </c>
      <c r="K60" s="166" t="s">
        <v>732</v>
      </c>
    </row>
    <row r="61" spans="1:11" ht="33.75" customHeight="1">
      <c r="A61" s="113"/>
      <c r="B61" s="117"/>
      <c r="C61" s="129" t="s">
        <v>724</v>
      </c>
      <c r="D61" s="132"/>
      <c r="E61" s="120"/>
      <c r="F61" s="121"/>
      <c r="G61" s="122"/>
      <c r="H61" s="132"/>
      <c r="I61" s="119" t="s">
        <v>723</v>
      </c>
      <c r="J61" s="125" t="s">
        <v>702</v>
      </c>
      <c r="K61" s="166" t="s">
        <v>732</v>
      </c>
    </row>
    <row r="62" spans="1:11" ht="44.25" customHeight="1">
      <c r="A62" s="113"/>
      <c r="B62" s="117"/>
      <c r="C62" s="129" t="s">
        <v>725</v>
      </c>
      <c r="D62" s="132"/>
      <c r="E62" s="120"/>
      <c r="F62" s="121"/>
      <c r="G62" s="122"/>
      <c r="H62" s="132"/>
      <c r="I62" s="119" t="s">
        <v>723</v>
      </c>
      <c r="J62" s="125" t="s">
        <v>702</v>
      </c>
      <c r="K62" s="166" t="s">
        <v>732</v>
      </c>
    </row>
    <row r="63" spans="1:11" ht="15" customHeight="1">
      <c r="A63" s="113"/>
      <c r="B63" s="115"/>
      <c r="C63" s="262"/>
      <c r="D63" s="262"/>
      <c r="E63" s="262"/>
      <c r="F63" s="262"/>
      <c r="G63" s="262"/>
      <c r="H63" s="262"/>
      <c r="I63" s="262"/>
      <c r="J63" s="262"/>
      <c r="K63" s="263"/>
    </row>
    <row r="64" spans="1:11" ht="33" customHeight="1">
      <c r="A64" s="113"/>
      <c r="B64" s="117">
        <v>9000037</v>
      </c>
      <c r="C64" s="144" t="s">
        <v>709</v>
      </c>
      <c r="D64" s="145" t="s">
        <v>638</v>
      </c>
      <c r="E64" s="120" t="s">
        <v>710</v>
      </c>
      <c r="F64" s="121"/>
      <c r="G64" s="122"/>
      <c r="H64" s="142"/>
      <c r="I64" s="130"/>
      <c r="J64" s="124" t="s">
        <v>711</v>
      </c>
      <c r="K64" s="166" t="s">
        <v>731</v>
      </c>
    </row>
    <row r="65" spans="1:11" ht="33" customHeight="1">
      <c r="A65" s="113"/>
      <c r="B65" s="117">
        <v>9000038</v>
      </c>
      <c r="C65" s="144" t="s">
        <v>712</v>
      </c>
      <c r="D65" s="132" t="s">
        <v>660</v>
      </c>
      <c r="E65" s="120" t="s">
        <v>710</v>
      </c>
      <c r="F65" s="121"/>
      <c r="G65" s="122"/>
      <c r="H65" s="146"/>
      <c r="I65" s="130"/>
      <c r="J65" s="124" t="s">
        <v>711</v>
      </c>
      <c r="K65" s="166" t="s">
        <v>732</v>
      </c>
    </row>
    <row r="66" spans="1:11" ht="33" customHeight="1">
      <c r="A66" s="113"/>
      <c r="B66" s="117">
        <v>9000039</v>
      </c>
      <c r="C66" s="144" t="s">
        <v>713</v>
      </c>
      <c r="D66" s="132" t="s">
        <v>660</v>
      </c>
      <c r="E66" s="120" t="s">
        <v>710</v>
      </c>
      <c r="F66" s="121"/>
      <c r="G66" s="122"/>
      <c r="H66" s="146"/>
      <c r="I66" s="130"/>
      <c r="J66" s="124" t="s">
        <v>714</v>
      </c>
      <c r="K66" s="166" t="s">
        <v>732</v>
      </c>
    </row>
    <row r="67" spans="1:11" ht="15" customHeight="1">
      <c r="A67" s="113"/>
      <c r="B67" s="147"/>
      <c r="C67" s="260"/>
      <c r="D67" s="260"/>
      <c r="E67" s="260"/>
      <c r="F67" s="260"/>
      <c r="G67" s="260"/>
      <c r="H67" s="260"/>
      <c r="I67" s="260"/>
      <c r="J67" s="260"/>
      <c r="K67" s="261"/>
    </row>
    <row r="68" spans="1:11" ht="15" customHeight="1">
      <c r="A68" s="113"/>
      <c r="B68" s="115"/>
      <c r="C68" s="262" t="s">
        <v>635</v>
      </c>
      <c r="D68" s="262"/>
      <c r="E68" s="262"/>
      <c r="F68" s="262"/>
      <c r="G68" s="262"/>
      <c r="H68" s="262"/>
      <c r="I68" s="262"/>
      <c r="J68" s="262"/>
      <c r="K68" s="263"/>
    </row>
    <row r="69" spans="1:11" ht="15" customHeight="1">
      <c r="A69" s="113"/>
      <c r="B69" s="116"/>
      <c r="C69" s="258" t="s">
        <v>715</v>
      </c>
      <c r="D69" s="258"/>
      <c r="E69" s="258"/>
      <c r="F69" s="258"/>
      <c r="G69" s="258"/>
      <c r="H69" s="258"/>
      <c r="I69" s="258"/>
      <c r="J69" s="258"/>
      <c r="K69" s="259"/>
    </row>
    <row r="70" spans="1:11" ht="20.100000000000001" customHeight="1">
      <c r="A70" s="113"/>
      <c r="B70" s="117">
        <v>9000040</v>
      </c>
      <c r="C70" s="118" t="s">
        <v>716</v>
      </c>
      <c r="D70" s="160" t="s">
        <v>727</v>
      </c>
      <c r="E70" s="148"/>
      <c r="F70" s="121"/>
      <c r="G70" s="122"/>
      <c r="H70" s="161">
        <v>2383154.1500000004</v>
      </c>
      <c r="I70" s="119" t="s">
        <v>723</v>
      </c>
      <c r="J70" s="124" t="s">
        <v>717</v>
      </c>
      <c r="K70" s="127"/>
    </row>
    <row r="71" spans="1:11" ht="20.100000000000001" customHeight="1">
      <c r="A71" s="113"/>
      <c r="B71" s="117">
        <v>9000041</v>
      </c>
      <c r="C71" s="118" t="s">
        <v>718</v>
      </c>
      <c r="D71" s="119"/>
      <c r="E71" s="148"/>
      <c r="F71" s="121"/>
      <c r="G71" s="122"/>
      <c r="H71" s="123"/>
      <c r="I71" s="119" t="s">
        <v>723</v>
      </c>
      <c r="J71" s="124" t="s">
        <v>717</v>
      </c>
      <c r="K71" s="166" t="s">
        <v>732</v>
      </c>
    </row>
    <row r="72" spans="1:11">
      <c r="B72" s="149"/>
      <c r="C72" s="149"/>
      <c r="D72" s="150"/>
      <c r="E72" s="149"/>
      <c r="F72" s="149"/>
      <c r="G72" s="151"/>
      <c r="H72" s="149"/>
      <c r="I72" s="149"/>
      <c r="J72" s="149"/>
      <c r="K72" s="149"/>
    </row>
  </sheetData>
  <sheetProtection autoFilter="0"/>
  <protectedRanges>
    <protectedRange sqref="E7:K7 E53:K53 E67:K67" name="Rango1_2"/>
  </protectedRanges>
  <mergeCells count="29">
    <mergeCell ref="C67:K67"/>
    <mergeCell ref="C68:K68"/>
    <mergeCell ref="C69:K69"/>
    <mergeCell ref="J5:J6"/>
    <mergeCell ref="K5:K6"/>
    <mergeCell ref="C45:K45"/>
    <mergeCell ref="C50:K50"/>
    <mergeCell ref="C53:K53"/>
    <mergeCell ref="C54:K54"/>
    <mergeCell ref="C55:K55"/>
    <mergeCell ref="C63:K63"/>
    <mergeCell ref="C22:K22"/>
    <mergeCell ref="C28:K28"/>
    <mergeCell ref="C31:K31"/>
    <mergeCell ref="C34:K34"/>
    <mergeCell ref="C38:K38"/>
    <mergeCell ref="C39:K39"/>
    <mergeCell ref="C7:K7"/>
    <mergeCell ref="C8:K8"/>
    <mergeCell ref="C9:K9"/>
    <mergeCell ref="C13:K13"/>
    <mergeCell ref="C17:K17"/>
    <mergeCell ref="C21:K21"/>
    <mergeCell ref="B2:K2"/>
    <mergeCell ref="B3:K3"/>
    <mergeCell ref="D4:G4"/>
    <mergeCell ref="H4:I4"/>
    <mergeCell ref="D6:E6"/>
    <mergeCell ref="F6:G6"/>
  </mergeCells>
  <hyperlinks>
    <hyperlink ref="K10" r:id="rId1" xr:uid="{00000000-0004-0000-0900-000000000000}"/>
    <hyperlink ref="K11" r:id="rId2" xr:uid="{00000000-0004-0000-0900-000001000000}"/>
    <hyperlink ref="K12" r:id="rId3" xr:uid="{00000000-0004-0000-0900-000002000000}"/>
    <hyperlink ref="K14" r:id="rId4" xr:uid="{00000000-0004-0000-0900-000003000000}"/>
    <hyperlink ref="K15" r:id="rId5" xr:uid="{00000000-0004-0000-0900-000004000000}"/>
    <hyperlink ref="K16" r:id="rId6" xr:uid="{00000000-0004-0000-0900-000005000000}"/>
    <hyperlink ref="K40" r:id="rId7" xr:uid="{00000000-0004-0000-0900-000006000000}"/>
    <hyperlink ref="K41:K44" r:id="rId8" display="https://purisima.tecnm.mx/transparencia/index.php" xr:uid="{00000000-0004-0000-0900-000007000000}"/>
  </hyperlinks>
  <pageMargins left="0.23622047244094491" right="0.23622047244094491" top="0.35433070866141736" bottom="0.35433070866141736" header="0.31496062992125984" footer="0.31496062992125984"/>
  <pageSetup scale="48" fitToHeight="3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showGridLines="0" topLeftCell="A19" zoomScale="80" zoomScaleNormal="80" workbookViewId="0">
      <selection activeCell="D109" sqref="D109"/>
    </sheetView>
  </sheetViews>
  <sheetFormatPr baseColWidth="10" defaultRowHeight="1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>
      <c r="A1" s="232" t="s">
        <v>445</v>
      </c>
      <c r="B1" s="232"/>
      <c r="C1" s="232"/>
      <c r="D1" s="232"/>
      <c r="E1" s="232"/>
      <c r="F1" s="232"/>
      <c r="G1" s="232"/>
      <c r="H1" s="232"/>
      <c r="I1" s="48"/>
    </row>
    <row r="2" spans="1:9">
      <c r="A2" s="222" t="s">
        <v>726</v>
      </c>
      <c r="B2" s="223"/>
      <c r="C2" s="223"/>
      <c r="D2" s="223"/>
      <c r="E2" s="223"/>
      <c r="F2" s="223"/>
      <c r="G2" s="223"/>
      <c r="H2" s="224"/>
    </row>
    <row r="3" spans="1:9">
      <c r="A3" s="225" t="s">
        <v>446</v>
      </c>
      <c r="B3" s="226"/>
      <c r="C3" s="226"/>
      <c r="D3" s="226"/>
      <c r="E3" s="226"/>
      <c r="F3" s="226"/>
      <c r="G3" s="226"/>
      <c r="H3" s="227"/>
    </row>
    <row r="4" spans="1:9">
      <c r="A4" s="225" t="s">
        <v>744</v>
      </c>
      <c r="B4" s="226"/>
      <c r="C4" s="226"/>
      <c r="D4" s="226"/>
      <c r="E4" s="226"/>
      <c r="F4" s="226"/>
      <c r="G4" s="226"/>
      <c r="H4" s="227"/>
    </row>
    <row r="5" spans="1:9">
      <c r="A5" s="228" t="s">
        <v>3</v>
      </c>
      <c r="B5" s="229"/>
      <c r="C5" s="229"/>
      <c r="D5" s="229"/>
      <c r="E5" s="229"/>
      <c r="F5" s="229"/>
      <c r="G5" s="229"/>
      <c r="H5" s="230"/>
    </row>
    <row r="6" spans="1:9" ht="45">
      <c r="A6" s="62" t="s">
        <v>447</v>
      </c>
      <c r="B6" s="63" t="s">
        <v>448</v>
      </c>
      <c r="C6" s="62" t="s">
        <v>449</v>
      </c>
      <c r="D6" s="62" t="s">
        <v>450</v>
      </c>
      <c r="E6" s="62" t="s">
        <v>451</v>
      </c>
      <c r="F6" s="62" t="s">
        <v>452</v>
      </c>
      <c r="G6" s="62" t="s">
        <v>453</v>
      </c>
      <c r="H6" s="4" t="s">
        <v>454</v>
      </c>
      <c r="I6" s="64"/>
    </row>
    <row r="7" spans="1:9">
      <c r="A7" s="56"/>
      <c r="B7" s="56"/>
      <c r="C7" s="56"/>
      <c r="D7" s="56"/>
      <c r="E7" s="56"/>
      <c r="F7" s="56"/>
      <c r="G7" s="56"/>
      <c r="H7" s="56"/>
      <c r="I7" s="64"/>
    </row>
    <row r="8" spans="1:9">
      <c r="A8" s="65" t="s">
        <v>455</v>
      </c>
      <c r="B8" s="181">
        <f>B9+B13</f>
        <v>0</v>
      </c>
      <c r="C8" s="181">
        <f>C9+C13</f>
        <v>0</v>
      </c>
      <c r="D8" s="181">
        <f t="shared" ref="D8:H8" si="0">D9+D13</f>
        <v>0</v>
      </c>
      <c r="E8" s="181">
        <f t="shared" si="0"/>
        <v>0</v>
      </c>
      <c r="F8" s="181">
        <f>F9+F13</f>
        <v>0</v>
      </c>
      <c r="G8" s="181">
        <f t="shared" si="0"/>
        <v>0</v>
      </c>
      <c r="H8" s="181">
        <f t="shared" si="0"/>
        <v>0</v>
      </c>
    </row>
    <row r="9" spans="1:9">
      <c r="A9" s="66" t="s">
        <v>456</v>
      </c>
      <c r="B9" s="182">
        <f>SUM(B10:B12)</f>
        <v>0</v>
      </c>
      <c r="C9" s="182">
        <f t="shared" ref="C9:H9" si="1">SUM(C10:C12)</f>
        <v>0</v>
      </c>
      <c r="D9" s="182">
        <f t="shared" si="1"/>
        <v>0</v>
      </c>
      <c r="E9" s="182">
        <f t="shared" si="1"/>
        <v>0</v>
      </c>
      <c r="F9" s="182">
        <f>B9+C9-D9+E9</f>
        <v>0</v>
      </c>
      <c r="G9" s="182">
        <f t="shared" si="1"/>
        <v>0</v>
      </c>
      <c r="H9" s="182">
        <f t="shared" si="1"/>
        <v>0</v>
      </c>
    </row>
    <row r="10" spans="1:9">
      <c r="A10" s="67" t="s">
        <v>457</v>
      </c>
      <c r="B10" s="182">
        <v>0</v>
      </c>
      <c r="C10" s="182">
        <v>0</v>
      </c>
      <c r="D10" s="182">
        <v>0</v>
      </c>
      <c r="E10" s="182">
        <v>0</v>
      </c>
      <c r="F10" s="182">
        <f>B10+C10-D10+E10</f>
        <v>0</v>
      </c>
      <c r="G10" s="182">
        <v>0</v>
      </c>
      <c r="H10" s="182">
        <v>0</v>
      </c>
    </row>
    <row r="11" spans="1:9">
      <c r="A11" s="67" t="s">
        <v>458</v>
      </c>
      <c r="B11" s="182">
        <v>0</v>
      </c>
      <c r="C11" s="182">
        <v>0</v>
      </c>
      <c r="D11" s="182">
        <v>0</v>
      </c>
      <c r="E11" s="182">
        <v>0</v>
      </c>
      <c r="F11" s="182">
        <f>B11+C11-D11+E11</f>
        <v>0</v>
      </c>
      <c r="G11" s="182">
        <v>0</v>
      </c>
      <c r="H11" s="182">
        <v>0</v>
      </c>
    </row>
    <row r="12" spans="1:9">
      <c r="A12" s="67" t="s">
        <v>459</v>
      </c>
      <c r="B12" s="182">
        <v>0</v>
      </c>
      <c r="C12" s="182">
        <v>0</v>
      </c>
      <c r="D12" s="182">
        <v>0</v>
      </c>
      <c r="E12" s="182">
        <v>0</v>
      </c>
      <c r="F12" s="182">
        <f>B12+C12-D12+E12</f>
        <v>0</v>
      </c>
      <c r="G12" s="182">
        <v>0</v>
      </c>
      <c r="H12" s="182">
        <v>0</v>
      </c>
    </row>
    <row r="13" spans="1:9">
      <c r="A13" s="66" t="s">
        <v>460</v>
      </c>
      <c r="B13" s="182">
        <f t="shared" ref="B13:H13" si="2">SUM(B14+B15+B16)</f>
        <v>0</v>
      </c>
      <c r="C13" s="182">
        <f t="shared" si="2"/>
        <v>0</v>
      </c>
      <c r="D13" s="182">
        <f t="shared" si="2"/>
        <v>0</v>
      </c>
      <c r="E13" s="182">
        <f t="shared" si="2"/>
        <v>0</v>
      </c>
      <c r="F13" s="182">
        <f t="shared" si="2"/>
        <v>0</v>
      </c>
      <c r="G13" s="182">
        <f t="shared" si="2"/>
        <v>0</v>
      </c>
      <c r="H13" s="182">
        <f t="shared" si="2"/>
        <v>0</v>
      </c>
    </row>
    <row r="14" spans="1:9">
      <c r="A14" s="67" t="s">
        <v>461</v>
      </c>
      <c r="B14" s="183">
        <v>0</v>
      </c>
      <c r="C14" s="183">
        <v>0</v>
      </c>
      <c r="D14" s="183">
        <v>0</v>
      </c>
      <c r="E14" s="183">
        <v>0</v>
      </c>
      <c r="F14" s="182">
        <v>0</v>
      </c>
      <c r="G14" s="183">
        <v>0</v>
      </c>
      <c r="H14" s="183">
        <v>0</v>
      </c>
      <c r="I14" s="68"/>
    </row>
    <row r="15" spans="1:9">
      <c r="A15" s="67" t="s">
        <v>462</v>
      </c>
      <c r="B15" s="182">
        <v>0</v>
      </c>
      <c r="C15" s="182">
        <v>0</v>
      </c>
      <c r="D15" s="182">
        <v>0</v>
      </c>
      <c r="E15" s="182">
        <v>0</v>
      </c>
      <c r="F15" s="182">
        <f t="shared" ref="F15:F16" si="3">B15+C15-D15+E15</f>
        <v>0</v>
      </c>
      <c r="G15" s="182">
        <v>0</v>
      </c>
      <c r="H15" s="182">
        <v>0</v>
      </c>
    </row>
    <row r="16" spans="1:9">
      <c r="A16" s="67" t="s">
        <v>463</v>
      </c>
      <c r="B16" s="182">
        <v>0</v>
      </c>
      <c r="C16" s="182">
        <v>0</v>
      </c>
      <c r="D16" s="182">
        <v>0</v>
      </c>
      <c r="E16" s="182">
        <v>0</v>
      </c>
      <c r="F16" s="182">
        <f t="shared" si="3"/>
        <v>0</v>
      </c>
      <c r="G16" s="182">
        <v>0</v>
      </c>
      <c r="H16" s="182">
        <v>0</v>
      </c>
    </row>
    <row r="17" spans="1:8">
      <c r="A17" s="21"/>
      <c r="B17" s="184"/>
      <c r="C17" s="184"/>
      <c r="D17" s="184"/>
      <c r="E17" s="184"/>
      <c r="F17" s="184"/>
      <c r="G17" s="184"/>
      <c r="H17" s="184"/>
    </row>
    <row r="18" spans="1:8">
      <c r="A18" s="65" t="s">
        <v>464</v>
      </c>
      <c r="B18" s="181">
        <v>2383154.15</v>
      </c>
      <c r="C18" s="184">
        <v>-36791.519999999997</v>
      </c>
      <c r="D18" s="185"/>
      <c r="E18" s="185"/>
      <c r="F18" s="181">
        <v>1948777.2</v>
      </c>
      <c r="G18" s="185"/>
      <c r="H18" s="185"/>
    </row>
    <row r="19" spans="1:8">
      <c r="A19" s="21"/>
      <c r="B19" s="186"/>
      <c r="C19" s="186"/>
      <c r="D19" s="186"/>
      <c r="E19" s="186"/>
      <c r="F19" s="186"/>
      <c r="G19" s="186"/>
      <c r="H19" s="186"/>
    </row>
    <row r="20" spans="1:8">
      <c r="A20" s="65" t="s">
        <v>465</v>
      </c>
      <c r="B20" s="181">
        <f t="shared" ref="B20:H20" si="4">B8+B18</f>
        <v>2383154.15</v>
      </c>
      <c r="C20" s="181">
        <f t="shared" si="4"/>
        <v>-36791.519999999997</v>
      </c>
      <c r="D20" s="181">
        <f t="shared" si="4"/>
        <v>0</v>
      </c>
      <c r="E20" s="181">
        <f t="shared" si="4"/>
        <v>0</v>
      </c>
      <c r="F20" s="181">
        <f t="shared" si="4"/>
        <v>1948777.2</v>
      </c>
      <c r="G20" s="181">
        <f t="shared" si="4"/>
        <v>0</v>
      </c>
      <c r="H20" s="181">
        <f t="shared" si="4"/>
        <v>0</v>
      </c>
    </row>
    <row r="21" spans="1:8">
      <c r="A21" s="21"/>
      <c r="B21" s="187"/>
      <c r="C21" s="187"/>
      <c r="D21" s="187"/>
      <c r="E21" s="187"/>
      <c r="F21" s="187"/>
      <c r="G21" s="187"/>
      <c r="H21" s="187"/>
    </row>
    <row r="22" spans="1:8" ht="17.25">
      <c r="A22" s="65" t="s">
        <v>466</v>
      </c>
      <c r="B22" s="181">
        <f t="shared" ref="B22:H22" si="5">SUM(B23:B25)</f>
        <v>0</v>
      </c>
      <c r="C22" s="181">
        <f t="shared" si="5"/>
        <v>0</v>
      </c>
      <c r="D22" s="181">
        <f t="shared" si="5"/>
        <v>0</v>
      </c>
      <c r="E22" s="181">
        <f t="shared" si="5"/>
        <v>0</v>
      </c>
      <c r="F22" s="181">
        <f t="shared" si="5"/>
        <v>0</v>
      </c>
      <c r="G22" s="181">
        <f t="shared" si="5"/>
        <v>0</v>
      </c>
      <c r="H22" s="181">
        <f t="shared" si="5"/>
        <v>0</v>
      </c>
    </row>
    <row r="23" spans="1:8">
      <c r="A23" s="69" t="s">
        <v>467</v>
      </c>
      <c r="B23" s="182">
        <v>0</v>
      </c>
      <c r="C23" s="182">
        <v>0</v>
      </c>
      <c r="D23" s="182">
        <v>0</v>
      </c>
      <c r="E23" s="182">
        <v>0</v>
      </c>
      <c r="F23" s="182">
        <f>B23+C23-D23+E23</f>
        <v>0</v>
      </c>
      <c r="G23" s="182">
        <v>0</v>
      </c>
      <c r="H23" s="182">
        <v>0</v>
      </c>
    </row>
    <row r="24" spans="1:8">
      <c r="A24" s="69" t="s">
        <v>468</v>
      </c>
      <c r="B24" s="182">
        <v>0</v>
      </c>
      <c r="C24" s="182">
        <v>0</v>
      </c>
      <c r="D24" s="182">
        <v>0</v>
      </c>
      <c r="E24" s="182">
        <v>0</v>
      </c>
      <c r="F24" s="182">
        <f>B24+C24-D24+E24</f>
        <v>0</v>
      </c>
      <c r="G24" s="182">
        <v>0</v>
      </c>
      <c r="H24" s="182">
        <v>0</v>
      </c>
    </row>
    <row r="25" spans="1:8">
      <c r="A25" s="69" t="s">
        <v>469</v>
      </c>
      <c r="B25" s="182">
        <v>0</v>
      </c>
      <c r="C25" s="182">
        <v>0</v>
      </c>
      <c r="D25" s="182">
        <v>0</v>
      </c>
      <c r="E25" s="182">
        <v>0</v>
      </c>
      <c r="F25" s="182">
        <f>B25+C25-D25+E25</f>
        <v>0</v>
      </c>
      <c r="G25" s="182">
        <v>0</v>
      </c>
      <c r="H25" s="182">
        <v>0</v>
      </c>
    </row>
    <row r="26" spans="1:8">
      <c r="A26" s="13" t="s">
        <v>94</v>
      </c>
      <c r="B26" s="187"/>
      <c r="C26" s="187"/>
      <c r="D26" s="187"/>
      <c r="E26" s="187"/>
      <c r="F26" s="187"/>
      <c r="G26" s="187"/>
      <c r="H26" s="187"/>
    </row>
    <row r="27" spans="1:8" ht="17.25">
      <c r="A27" s="65" t="s">
        <v>470</v>
      </c>
      <c r="B27" s="181">
        <f>SUM(B28:B30)</f>
        <v>0</v>
      </c>
      <c r="C27" s="181">
        <f t="shared" ref="C27:H27" si="6">SUM(C28:C30)</f>
        <v>0</v>
      </c>
      <c r="D27" s="181">
        <f t="shared" si="6"/>
        <v>0</v>
      </c>
      <c r="E27" s="181">
        <f t="shared" si="6"/>
        <v>0</v>
      </c>
      <c r="F27" s="181">
        <f t="shared" si="6"/>
        <v>0</v>
      </c>
      <c r="G27" s="181">
        <f t="shared" si="6"/>
        <v>0</v>
      </c>
      <c r="H27" s="181">
        <f t="shared" si="6"/>
        <v>0</v>
      </c>
    </row>
    <row r="28" spans="1:8">
      <c r="A28" s="69" t="s">
        <v>471</v>
      </c>
      <c r="B28" s="182">
        <v>0</v>
      </c>
      <c r="C28" s="182">
        <v>0</v>
      </c>
      <c r="D28" s="182">
        <v>0</v>
      </c>
      <c r="E28" s="182">
        <v>0</v>
      </c>
      <c r="F28" s="182">
        <f>B28+C28-D28+E28</f>
        <v>0</v>
      </c>
      <c r="G28" s="182">
        <v>0</v>
      </c>
      <c r="H28" s="182">
        <v>0</v>
      </c>
    </row>
    <row r="29" spans="1:8">
      <c r="A29" s="69" t="s">
        <v>472</v>
      </c>
      <c r="B29" s="182">
        <v>0</v>
      </c>
      <c r="C29" s="182">
        <v>0</v>
      </c>
      <c r="D29" s="182">
        <v>0</v>
      </c>
      <c r="E29" s="182">
        <v>0</v>
      </c>
      <c r="F29" s="182">
        <f>B29+C29-D29+E29</f>
        <v>0</v>
      </c>
      <c r="G29" s="182">
        <v>0</v>
      </c>
      <c r="H29" s="182">
        <v>0</v>
      </c>
    </row>
    <row r="30" spans="1:8">
      <c r="A30" s="69" t="s">
        <v>473</v>
      </c>
      <c r="B30" s="182">
        <v>0</v>
      </c>
      <c r="C30" s="182">
        <v>0</v>
      </c>
      <c r="D30" s="182">
        <v>0</v>
      </c>
      <c r="E30" s="182">
        <v>0</v>
      </c>
      <c r="F30" s="182">
        <f>B30+C30-D30+E30</f>
        <v>0</v>
      </c>
      <c r="G30" s="182">
        <v>0</v>
      </c>
      <c r="H30" s="182">
        <v>0</v>
      </c>
    </row>
    <row r="31" spans="1:8" ht="15" customHeight="1">
      <c r="A31" s="70" t="s">
        <v>94</v>
      </c>
      <c r="B31" s="71"/>
      <c r="C31" s="71"/>
      <c r="D31" s="71"/>
      <c r="E31" s="71"/>
      <c r="F31" s="71"/>
      <c r="G31" s="71"/>
      <c r="H31" s="71"/>
    </row>
    <row r="32" spans="1:8" ht="15" customHeight="1">
      <c r="A32" s="48"/>
    </row>
    <row r="33" spans="1:8" ht="15" customHeight="1">
      <c r="A33" s="231" t="s">
        <v>474</v>
      </c>
      <c r="B33" s="231"/>
      <c r="C33" s="231"/>
      <c r="D33" s="231"/>
      <c r="E33" s="231"/>
      <c r="F33" s="231"/>
      <c r="G33" s="231"/>
      <c r="H33" s="231"/>
    </row>
    <row r="34" spans="1:8">
      <c r="A34" s="231"/>
      <c r="B34" s="231"/>
      <c r="C34" s="231"/>
      <c r="D34" s="231"/>
      <c r="E34" s="231"/>
      <c r="F34" s="231"/>
      <c r="G34" s="231"/>
      <c r="H34" s="231"/>
    </row>
    <row r="35" spans="1:8">
      <c r="A35" s="231"/>
      <c r="B35" s="231"/>
      <c r="C35" s="231"/>
      <c r="D35" s="231"/>
      <c r="E35" s="231"/>
      <c r="F35" s="231"/>
      <c r="G35" s="231"/>
      <c r="H35" s="231"/>
    </row>
    <row r="36" spans="1:8">
      <c r="A36" s="231"/>
      <c r="B36" s="231"/>
      <c r="C36" s="231"/>
      <c r="D36" s="231"/>
      <c r="E36" s="231"/>
      <c r="F36" s="231"/>
      <c r="G36" s="231"/>
      <c r="H36" s="231"/>
    </row>
    <row r="37" spans="1:8">
      <c r="A37" s="231"/>
      <c r="B37" s="231"/>
      <c r="C37" s="231"/>
      <c r="D37" s="231"/>
      <c r="E37" s="231"/>
      <c r="F37" s="231"/>
      <c r="G37" s="231"/>
      <c r="H37" s="231"/>
    </row>
    <row r="38" spans="1:8">
      <c r="A38" s="48"/>
    </row>
    <row r="39" spans="1:8" ht="30">
      <c r="A39" s="62" t="s">
        <v>475</v>
      </c>
      <c r="B39" s="62" t="s">
        <v>476</v>
      </c>
      <c r="C39" s="62" t="s">
        <v>477</v>
      </c>
      <c r="D39" s="62" t="s">
        <v>478</v>
      </c>
      <c r="E39" s="62" t="s">
        <v>479</v>
      </c>
      <c r="F39" s="4" t="s">
        <v>480</v>
      </c>
    </row>
    <row r="40" spans="1:8">
      <c r="A40" s="21"/>
      <c r="B40" s="56"/>
      <c r="C40" s="56"/>
      <c r="D40" s="56"/>
      <c r="E40" s="56"/>
      <c r="F40" s="56"/>
    </row>
    <row r="41" spans="1:8">
      <c r="A41" s="65" t="s">
        <v>481</v>
      </c>
      <c r="B41" s="72">
        <f>SUM(B42:B45)</f>
        <v>0</v>
      </c>
      <c r="C41" s="72">
        <f t="shared" ref="C41:F41" si="7">SUM(C42:C45)</f>
        <v>0</v>
      </c>
      <c r="D41" s="72">
        <f t="shared" si="7"/>
        <v>0</v>
      </c>
      <c r="E41" s="72">
        <f t="shared" si="7"/>
        <v>0</v>
      </c>
      <c r="F41" s="72">
        <f t="shared" si="7"/>
        <v>0</v>
      </c>
    </row>
    <row r="42" spans="1:8">
      <c r="A42" s="69" t="s">
        <v>482</v>
      </c>
      <c r="B42" s="73"/>
      <c r="C42" s="73"/>
      <c r="D42" s="73"/>
      <c r="E42" s="73"/>
      <c r="F42" s="73"/>
      <c r="G42" s="74"/>
      <c r="H42" s="74"/>
    </row>
    <row r="43" spans="1:8">
      <c r="A43" s="69" t="s">
        <v>483</v>
      </c>
      <c r="B43" s="73"/>
      <c r="C43" s="73"/>
      <c r="D43" s="73"/>
      <c r="E43" s="73"/>
      <c r="F43" s="73"/>
      <c r="G43" s="74"/>
      <c r="H43" s="74"/>
    </row>
    <row r="44" spans="1:8">
      <c r="A44" s="69" t="s">
        <v>484</v>
      </c>
      <c r="B44" s="73"/>
      <c r="C44" s="73"/>
      <c r="D44" s="73"/>
      <c r="E44" s="73"/>
      <c r="F44" s="73"/>
      <c r="G44" s="74"/>
      <c r="H44" s="74"/>
    </row>
    <row r="45" spans="1:8">
      <c r="A45" s="75" t="s">
        <v>94</v>
      </c>
      <c r="B45" s="57"/>
      <c r="C45" s="57"/>
      <c r="D45" s="57"/>
      <c r="E45" s="57"/>
      <c r="F45" s="5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3" orientation="portrait" horizontalDpi="4294967294" verticalDpi="4294967294" r:id="rId1"/>
  <ignoredErrors>
    <ignoredError sqref="B8:H12 B15:H17 B19:H29 G18:H18 C13:H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topLeftCell="A3" zoomScale="80" zoomScaleNormal="80" workbookViewId="0">
      <selection activeCell="D109" sqref="D109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21" t="s">
        <v>485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76"/>
    </row>
    <row r="2" spans="1:12">
      <c r="A2" s="222" t="s">
        <v>726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2">
      <c r="A3" s="225" t="s">
        <v>486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2">
      <c r="A4" s="225" t="s">
        <v>745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2">
      <c r="A5" s="225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2" ht="75">
      <c r="A6" s="4" t="s">
        <v>487</v>
      </c>
      <c r="B6" s="4" t="s">
        <v>488</v>
      </c>
      <c r="C6" s="4" t="s">
        <v>489</v>
      </c>
      <c r="D6" s="4" t="s">
        <v>490</v>
      </c>
      <c r="E6" s="4" t="s">
        <v>491</v>
      </c>
      <c r="F6" s="4" t="s">
        <v>492</v>
      </c>
      <c r="G6" s="4" t="s">
        <v>493</v>
      </c>
      <c r="H6" s="4" t="s">
        <v>494</v>
      </c>
      <c r="I6" s="51" t="s">
        <v>495</v>
      </c>
      <c r="J6" s="51" t="s">
        <v>496</v>
      </c>
      <c r="K6" s="51" t="s">
        <v>497</v>
      </c>
    </row>
    <row r="7" spans="1:12">
      <c r="A7" s="77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2">
      <c r="A8" s="53" t="s">
        <v>498</v>
      </c>
      <c r="B8" s="78"/>
      <c r="C8" s="78"/>
      <c r="D8" s="78"/>
      <c r="E8" s="188">
        <f>SUM(E9:E12)</f>
        <v>0</v>
      </c>
      <c r="F8" s="189"/>
      <c r="G8" s="188">
        <f>SUM(G9:G12)</f>
        <v>0</v>
      </c>
      <c r="H8" s="188">
        <f>SUM(H9:H12)</f>
        <v>0</v>
      </c>
      <c r="I8" s="188">
        <f>SUM(I9:I12)</f>
        <v>0</v>
      </c>
      <c r="J8" s="188">
        <f>SUM(J9:J12)</f>
        <v>0</v>
      </c>
      <c r="K8" s="188">
        <f>SUM(K9:K12)</f>
        <v>0</v>
      </c>
    </row>
    <row r="9" spans="1:12">
      <c r="A9" s="79" t="s">
        <v>499</v>
      </c>
      <c r="B9" s="80"/>
      <c r="C9" s="80"/>
      <c r="D9" s="80"/>
      <c r="E9" s="168">
        <v>0</v>
      </c>
      <c r="F9" s="190"/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74"/>
    </row>
    <row r="10" spans="1:12">
      <c r="A10" s="79" t="s">
        <v>500</v>
      </c>
      <c r="B10" s="80"/>
      <c r="C10" s="80"/>
      <c r="D10" s="80"/>
      <c r="E10" s="168">
        <v>0</v>
      </c>
      <c r="F10" s="190"/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74"/>
    </row>
    <row r="11" spans="1:12">
      <c r="A11" s="79" t="s">
        <v>501</v>
      </c>
      <c r="B11" s="80"/>
      <c r="C11" s="80"/>
      <c r="D11" s="80"/>
      <c r="E11" s="168">
        <v>0</v>
      </c>
      <c r="F11" s="190"/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74"/>
    </row>
    <row r="12" spans="1:12">
      <c r="A12" s="79" t="s">
        <v>502</v>
      </c>
      <c r="B12" s="80"/>
      <c r="C12" s="80"/>
      <c r="D12" s="80"/>
      <c r="E12" s="168">
        <v>0</v>
      </c>
      <c r="F12" s="190"/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74"/>
    </row>
    <row r="13" spans="1:12">
      <c r="A13" s="81" t="s">
        <v>94</v>
      </c>
      <c r="B13" s="82"/>
      <c r="C13" s="82"/>
      <c r="D13" s="82"/>
      <c r="E13" s="191"/>
      <c r="F13" s="192"/>
      <c r="G13" s="191"/>
      <c r="H13" s="191"/>
      <c r="I13" s="191"/>
      <c r="J13" s="191"/>
      <c r="K13" s="191"/>
    </row>
    <row r="14" spans="1:12">
      <c r="A14" s="53" t="s">
        <v>503</v>
      </c>
      <c r="B14" s="78"/>
      <c r="C14" s="78"/>
      <c r="D14" s="78"/>
      <c r="E14" s="188">
        <f>SUM(E15:E18)</f>
        <v>0</v>
      </c>
      <c r="F14" s="189"/>
      <c r="G14" s="188">
        <f>SUM(G15:G18)</f>
        <v>0</v>
      </c>
      <c r="H14" s="188">
        <f>SUM(H15:H18)</f>
        <v>0</v>
      </c>
      <c r="I14" s="188">
        <f>SUM(I15:I18)</f>
        <v>0</v>
      </c>
      <c r="J14" s="188">
        <f>SUM(J15:J18)</f>
        <v>0</v>
      </c>
      <c r="K14" s="188">
        <f>SUM(K15:K18)</f>
        <v>0</v>
      </c>
    </row>
    <row r="15" spans="1:12">
      <c r="A15" s="79" t="s">
        <v>504</v>
      </c>
      <c r="B15" s="80"/>
      <c r="C15" s="80"/>
      <c r="D15" s="80"/>
      <c r="E15" s="168">
        <v>0</v>
      </c>
      <c r="F15" s="190"/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74"/>
    </row>
    <row r="16" spans="1:12">
      <c r="A16" s="79" t="s">
        <v>505</v>
      </c>
      <c r="B16" s="80"/>
      <c r="C16" s="80"/>
      <c r="D16" s="80"/>
      <c r="E16" s="168">
        <v>0</v>
      </c>
      <c r="F16" s="190"/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74"/>
    </row>
    <row r="17" spans="1:11">
      <c r="A17" s="79" t="s">
        <v>506</v>
      </c>
      <c r="B17" s="80"/>
      <c r="C17" s="80"/>
      <c r="D17" s="80"/>
      <c r="E17" s="168">
        <v>0</v>
      </c>
      <c r="F17" s="190"/>
      <c r="G17" s="168">
        <v>0</v>
      </c>
      <c r="H17" s="168">
        <v>0</v>
      </c>
      <c r="I17" s="168">
        <v>0</v>
      </c>
      <c r="J17" s="168">
        <v>0</v>
      </c>
      <c r="K17" s="168">
        <v>0</v>
      </c>
    </row>
    <row r="18" spans="1:11">
      <c r="A18" s="79" t="s">
        <v>507</v>
      </c>
      <c r="B18" s="80"/>
      <c r="C18" s="80"/>
      <c r="D18" s="80"/>
      <c r="E18" s="168">
        <v>0</v>
      </c>
      <c r="F18" s="190"/>
      <c r="G18" s="168">
        <v>0</v>
      </c>
      <c r="H18" s="168">
        <v>0</v>
      </c>
      <c r="I18" s="168">
        <v>0</v>
      </c>
      <c r="J18" s="168">
        <v>0</v>
      </c>
      <c r="K18" s="168">
        <v>0</v>
      </c>
    </row>
    <row r="19" spans="1:11">
      <c r="A19" s="81" t="s">
        <v>94</v>
      </c>
      <c r="B19" s="82"/>
      <c r="C19" s="82"/>
      <c r="D19" s="82"/>
      <c r="E19" s="191"/>
      <c r="F19" s="192"/>
      <c r="G19" s="191"/>
      <c r="H19" s="191"/>
      <c r="I19" s="191"/>
      <c r="J19" s="191"/>
      <c r="K19" s="191"/>
    </row>
    <row r="20" spans="1:11">
      <c r="A20" s="53" t="s">
        <v>508</v>
      </c>
      <c r="B20" s="78"/>
      <c r="C20" s="78"/>
      <c r="D20" s="78"/>
      <c r="E20" s="188">
        <f>E8+E14</f>
        <v>0</v>
      </c>
      <c r="F20" s="189"/>
      <c r="G20" s="188">
        <f>G8+G14</f>
        <v>0</v>
      </c>
      <c r="H20" s="188">
        <f>H8+H14</f>
        <v>0</v>
      </c>
      <c r="I20" s="188">
        <f>I8+I14</f>
        <v>0</v>
      </c>
      <c r="J20" s="188">
        <f>J8+J14</f>
        <v>0</v>
      </c>
      <c r="K20" s="188">
        <f>K8+K14</f>
        <v>0</v>
      </c>
    </row>
    <row r="21" spans="1:11">
      <c r="A21" s="5"/>
      <c r="B21" s="57"/>
      <c r="C21" s="57"/>
      <c r="D21" s="57"/>
      <c r="E21" s="57"/>
      <c r="F21" s="57"/>
      <c r="G21" s="83"/>
      <c r="H21" s="83"/>
      <c r="I21" s="83"/>
      <c r="J21" s="83"/>
      <c r="K21" s="83"/>
    </row>
    <row r="24" spans="1:11" ht="15.75">
      <c r="A24" s="84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6"/>
  <sheetViews>
    <sheetView showGridLines="0" topLeftCell="A63" zoomScale="90" zoomScaleNormal="90" workbookViewId="0">
      <selection activeCell="D109" sqref="D109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>
      <c r="A1" s="221" t="s">
        <v>578</v>
      </c>
      <c r="B1" s="221"/>
      <c r="C1" s="221"/>
      <c r="D1" s="221"/>
      <c r="E1" s="76"/>
    </row>
    <row r="2" spans="1:5">
      <c r="A2" s="222" t="s">
        <v>726</v>
      </c>
      <c r="B2" s="223"/>
      <c r="C2" s="223"/>
      <c r="D2" s="224"/>
    </row>
    <row r="3" spans="1:5">
      <c r="A3" s="225" t="s">
        <v>579</v>
      </c>
      <c r="B3" s="226"/>
      <c r="C3" s="226"/>
      <c r="D3" s="227"/>
    </row>
    <row r="4" spans="1:5">
      <c r="A4" s="225" t="s">
        <v>745</v>
      </c>
      <c r="B4" s="226"/>
      <c r="C4" s="226"/>
      <c r="D4" s="227"/>
    </row>
    <row r="5" spans="1:5">
      <c r="A5" s="228" t="s">
        <v>3</v>
      </c>
      <c r="B5" s="229"/>
      <c r="C5" s="229"/>
      <c r="D5" s="230"/>
    </row>
    <row r="6" spans="1:5" ht="30">
      <c r="A6" s="98" t="s">
        <v>4</v>
      </c>
      <c r="B6" s="4" t="s">
        <v>580</v>
      </c>
      <c r="C6" s="4" t="s">
        <v>10</v>
      </c>
      <c r="D6" s="4" t="s">
        <v>581</v>
      </c>
    </row>
    <row r="7" spans="1:5">
      <c r="A7" s="12" t="s">
        <v>582</v>
      </c>
      <c r="B7" s="193">
        <f>SUM(B8:B10)</f>
        <v>28374937</v>
      </c>
      <c r="C7" s="193">
        <f>SUM(C8:C10)</f>
        <v>60863373.219999999</v>
      </c>
      <c r="D7" s="193">
        <f>SUM(D8:D10)</f>
        <v>60863373.219999999</v>
      </c>
    </row>
    <row r="8" spans="1:5">
      <c r="A8" s="20" t="s">
        <v>583</v>
      </c>
      <c r="B8" s="194">
        <v>28374937</v>
      </c>
      <c r="C8" s="194">
        <v>43134007.609999999</v>
      </c>
      <c r="D8" s="194">
        <v>43134007.609999999</v>
      </c>
    </row>
    <row r="9" spans="1:5">
      <c r="A9" s="20" t="s">
        <v>584</v>
      </c>
      <c r="B9" s="194">
        <v>0</v>
      </c>
      <c r="C9" s="194">
        <v>17729365.609999999</v>
      </c>
      <c r="D9" s="194">
        <v>17729365.609999999</v>
      </c>
    </row>
    <row r="10" spans="1:5">
      <c r="A10" s="20" t="s">
        <v>585</v>
      </c>
      <c r="B10" s="195">
        <v>0</v>
      </c>
      <c r="C10" s="195">
        <v>0</v>
      </c>
      <c r="D10" s="195">
        <v>0</v>
      </c>
    </row>
    <row r="11" spans="1:5">
      <c r="A11" s="54"/>
      <c r="B11" s="196"/>
      <c r="C11" s="196"/>
      <c r="D11" s="196"/>
    </row>
    <row r="12" spans="1:5">
      <c r="A12" s="12" t="s">
        <v>586</v>
      </c>
      <c r="B12" s="193">
        <f>SUM(B13:B14)</f>
        <v>28374937</v>
      </c>
      <c r="C12" s="193">
        <f t="shared" ref="C12:D12" si="0">SUM(C13:C14)</f>
        <v>53210235.599999994</v>
      </c>
      <c r="D12" s="193">
        <f t="shared" si="0"/>
        <v>53068769.850000001</v>
      </c>
    </row>
    <row r="13" spans="1:5">
      <c r="A13" s="20" t="s">
        <v>587</v>
      </c>
      <c r="B13" s="194">
        <v>28374937</v>
      </c>
      <c r="C13" s="194">
        <v>37430160.659999996</v>
      </c>
      <c r="D13" s="194">
        <v>37312052.43</v>
      </c>
    </row>
    <row r="14" spans="1:5">
      <c r="A14" s="20" t="s">
        <v>588</v>
      </c>
      <c r="B14" s="194">
        <v>0</v>
      </c>
      <c r="C14" s="194">
        <v>15780074.939999999</v>
      </c>
      <c r="D14" s="194">
        <v>15756717.42</v>
      </c>
    </row>
    <row r="15" spans="1:5">
      <c r="A15" s="54"/>
      <c r="B15" s="196"/>
      <c r="C15" s="196"/>
      <c r="D15" s="196"/>
    </row>
    <row r="16" spans="1:5">
      <c r="A16" s="12" t="s">
        <v>589</v>
      </c>
      <c r="B16" s="197">
        <v>0</v>
      </c>
      <c r="C16" s="193">
        <f>C17+C18</f>
        <v>0</v>
      </c>
      <c r="D16" s="193">
        <f>D17+D18</f>
        <v>0</v>
      </c>
    </row>
    <row r="17" spans="1:4">
      <c r="A17" s="20" t="s">
        <v>590</v>
      </c>
      <c r="B17" s="198">
        <v>0</v>
      </c>
      <c r="C17" s="194">
        <v>0</v>
      </c>
      <c r="D17" s="194">
        <v>0</v>
      </c>
    </row>
    <row r="18" spans="1:4">
      <c r="A18" s="20" t="s">
        <v>591</v>
      </c>
      <c r="B18" s="198">
        <v>0</v>
      </c>
      <c r="C18" s="194">
        <v>0</v>
      </c>
      <c r="D18" s="194">
        <v>0</v>
      </c>
    </row>
    <row r="19" spans="1:4">
      <c r="A19" s="54"/>
      <c r="B19" s="196"/>
      <c r="C19" s="196"/>
      <c r="D19" s="196"/>
    </row>
    <row r="20" spans="1:4">
      <c r="A20" s="12" t="s">
        <v>592</v>
      </c>
      <c r="B20" s="193">
        <f>B7-B12+B16</f>
        <v>0</v>
      </c>
      <c r="C20" s="193">
        <f>C7-C12+C16</f>
        <v>7653137.6200000048</v>
      </c>
      <c r="D20" s="193">
        <f>D7-D12+D16</f>
        <v>7794603.3699999973</v>
      </c>
    </row>
    <row r="21" spans="1:4">
      <c r="A21" s="12"/>
      <c r="B21" s="196"/>
      <c r="C21" s="196"/>
      <c r="D21" s="196"/>
    </row>
    <row r="22" spans="1:4">
      <c r="A22" s="12" t="s">
        <v>593</v>
      </c>
      <c r="B22" s="193">
        <f>B20-B10</f>
        <v>0</v>
      </c>
      <c r="C22" s="193">
        <f>C20-C10</f>
        <v>7653137.6200000048</v>
      </c>
      <c r="D22" s="193">
        <f>D20-D10</f>
        <v>7794603.3699999973</v>
      </c>
    </row>
    <row r="23" spans="1:4">
      <c r="A23" s="12"/>
      <c r="B23" s="199"/>
      <c r="C23" s="199"/>
      <c r="D23" s="199"/>
    </row>
    <row r="24" spans="1:4">
      <c r="A24" s="90" t="s">
        <v>594</v>
      </c>
      <c r="B24" s="193">
        <f>B22-B16</f>
        <v>0</v>
      </c>
      <c r="C24" s="193">
        <f>C22-C16</f>
        <v>7653137.6200000048</v>
      </c>
      <c r="D24" s="193">
        <f>D22-D16</f>
        <v>7794603.3699999973</v>
      </c>
    </row>
    <row r="25" spans="1:4">
      <c r="A25" s="99"/>
      <c r="B25" s="200"/>
      <c r="C25" s="200"/>
      <c r="D25" s="200"/>
    </row>
    <row r="26" spans="1:4">
      <c r="A26" s="48"/>
      <c r="B26" s="96"/>
      <c r="C26" s="96"/>
      <c r="D26" s="96"/>
    </row>
    <row r="27" spans="1:4">
      <c r="A27" s="98" t="s">
        <v>595</v>
      </c>
      <c r="B27" s="25" t="s">
        <v>596</v>
      </c>
      <c r="C27" s="25" t="s">
        <v>10</v>
      </c>
      <c r="D27" s="25" t="s">
        <v>92</v>
      </c>
    </row>
    <row r="28" spans="1:4">
      <c r="A28" s="12" t="s">
        <v>597</v>
      </c>
      <c r="B28" s="201">
        <f>SUM(B29:B30)</f>
        <v>0</v>
      </c>
      <c r="C28" s="201">
        <f>SUM(C29:C30)</f>
        <v>0</v>
      </c>
      <c r="D28" s="201">
        <f>SUM(D29:D30)</f>
        <v>0</v>
      </c>
    </row>
    <row r="29" spans="1:4">
      <c r="A29" s="20" t="s">
        <v>598</v>
      </c>
      <c r="B29" s="202">
        <v>0</v>
      </c>
      <c r="C29" s="202">
        <v>0</v>
      </c>
      <c r="D29" s="202">
        <v>0</v>
      </c>
    </row>
    <row r="30" spans="1:4">
      <c r="A30" s="20" t="s">
        <v>599</v>
      </c>
      <c r="B30" s="202">
        <v>0</v>
      </c>
      <c r="C30" s="202">
        <v>0</v>
      </c>
      <c r="D30" s="202">
        <v>0</v>
      </c>
    </row>
    <row r="31" spans="1:4">
      <c r="A31" s="21"/>
      <c r="B31" s="203"/>
      <c r="C31" s="203"/>
      <c r="D31" s="203"/>
    </row>
    <row r="32" spans="1:4">
      <c r="A32" s="12" t="s">
        <v>600</v>
      </c>
      <c r="B32" s="201">
        <f>B24+B28</f>
        <v>0</v>
      </c>
      <c r="C32" s="201">
        <f>C24+C28</f>
        <v>7653137.6200000048</v>
      </c>
      <c r="D32" s="201">
        <f>D24+D28</f>
        <v>7794603.3699999973</v>
      </c>
    </row>
    <row r="33" spans="1:4">
      <c r="A33" s="5"/>
      <c r="B33" s="204"/>
      <c r="C33" s="204"/>
      <c r="D33" s="204"/>
    </row>
    <row r="34" spans="1:4">
      <c r="A34" s="48"/>
      <c r="B34" s="96"/>
      <c r="C34" s="96"/>
      <c r="D34" s="96"/>
    </row>
    <row r="35" spans="1:4" ht="30">
      <c r="A35" s="98" t="s">
        <v>595</v>
      </c>
      <c r="B35" s="25" t="s">
        <v>601</v>
      </c>
      <c r="C35" s="25" t="s">
        <v>10</v>
      </c>
      <c r="D35" s="25" t="s">
        <v>581</v>
      </c>
    </row>
    <row r="36" spans="1:4">
      <c r="A36" s="12" t="s">
        <v>602</v>
      </c>
      <c r="B36" s="201">
        <f>SUM(B37:B38)</f>
        <v>0</v>
      </c>
      <c r="C36" s="201">
        <f>SUM(C37:C38)</f>
        <v>0</v>
      </c>
      <c r="D36" s="201">
        <f>SUM(D37:D38)</f>
        <v>0</v>
      </c>
    </row>
    <row r="37" spans="1:4">
      <c r="A37" s="20" t="s">
        <v>603</v>
      </c>
      <c r="B37" s="202">
        <v>0</v>
      </c>
      <c r="C37" s="202">
        <v>0</v>
      </c>
      <c r="D37" s="202">
        <v>0</v>
      </c>
    </row>
    <row r="38" spans="1:4">
      <c r="A38" s="20" t="s">
        <v>604</v>
      </c>
      <c r="B38" s="202">
        <v>0</v>
      </c>
      <c r="C38" s="202">
        <v>0</v>
      </c>
      <c r="D38" s="202">
        <v>0</v>
      </c>
    </row>
    <row r="39" spans="1:4">
      <c r="A39" s="12" t="s">
        <v>605</v>
      </c>
      <c r="B39" s="201">
        <f>SUM(B40:B41)</f>
        <v>0</v>
      </c>
      <c r="C39" s="201">
        <f>SUM(C40:C41)</f>
        <v>0</v>
      </c>
      <c r="D39" s="201">
        <f>SUM(D40:D41)</f>
        <v>0</v>
      </c>
    </row>
    <row r="40" spans="1:4">
      <c r="A40" s="20" t="s">
        <v>606</v>
      </c>
      <c r="B40" s="202">
        <v>0</v>
      </c>
      <c r="C40" s="202">
        <v>0</v>
      </c>
      <c r="D40" s="202">
        <v>0</v>
      </c>
    </row>
    <row r="41" spans="1:4">
      <c r="A41" s="20" t="s">
        <v>607</v>
      </c>
      <c r="B41" s="202">
        <v>0</v>
      </c>
      <c r="C41" s="202">
        <v>0</v>
      </c>
      <c r="D41" s="202">
        <v>0</v>
      </c>
    </row>
    <row r="42" spans="1:4">
      <c r="A42" s="21"/>
      <c r="B42" s="203"/>
      <c r="C42" s="203"/>
      <c r="D42" s="203"/>
    </row>
    <row r="43" spans="1:4">
      <c r="A43" s="12" t="s">
        <v>608</v>
      </c>
      <c r="B43" s="201">
        <f>B36-B39</f>
        <v>0</v>
      </c>
      <c r="C43" s="201">
        <f>C36-C39</f>
        <v>0</v>
      </c>
      <c r="D43" s="201">
        <f>D36-D39</f>
        <v>0</v>
      </c>
    </row>
    <row r="44" spans="1:4">
      <c r="A44" s="100"/>
      <c r="B44" s="205"/>
      <c r="C44" s="205"/>
      <c r="D44" s="205"/>
    </row>
    <row r="45" spans="1:4">
      <c r="B45" s="96"/>
      <c r="C45" s="96"/>
      <c r="D45" s="96"/>
    </row>
    <row r="46" spans="1:4" ht="30">
      <c r="A46" s="98" t="s">
        <v>595</v>
      </c>
      <c r="B46" s="25" t="s">
        <v>601</v>
      </c>
      <c r="C46" s="25" t="s">
        <v>10</v>
      </c>
      <c r="D46" s="25" t="s">
        <v>581</v>
      </c>
    </row>
    <row r="47" spans="1:4">
      <c r="A47" s="101" t="s">
        <v>609</v>
      </c>
      <c r="B47" s="206"/>
      <c r="C47" s="206"/>
      <c r="D47" s="206"/>
    </row>
    <row r="48" spans="1:4">
      <c r="A48" s="102" t="s">
        <v>610</v>
      </c>
      <c r="B48" s="201">
        <v>28374937</v>
      </c>
      <c r="C48" s="201">
        <v>27959279.16</v>
      </c>
      <c r="D48" s="201">
        <v>27959279.16</v>
      </c>
    </row>
    <row r="49" spans="1:4">
      <c r="A49" s="103" t="s">
        <v>603</v>
      </c>
      <c r="B49" s="202">
        <v>0</v>
      </c>
      <c r="C49" s="202">
        <v>0</v>
      </c>
      <c r="D49" s="202">
        <v>0</v>
      </c>
    </row>
    <row r="50" spans="1:4">
      <c r="A50" s="103" t="s">
        <v>606</v>
      </c>
      <c r="B50" s="202">
        <v>0</v>
      </c>
      <c r="C50" s="202">
        <v>0</v>
      </c>
      <c r="D50" s="202">
        <v>0</v>
      </c>
    </row>
    <row r="51" spans="1:4">
      <c r="A51" s="21"/>
      <c r="B51" s="203"/>
      <c r="C51" s="203"/>
      <c r="D51" s="203"/>
    </row>
    <row r="52" spans="1:4">
      <c r="A52" s="20" t="s">
        <v>587</v>
      </c>
      <c r="B52" s="202">
        <v>28374937</v>
      </c>
      <c r="C52" s="202">
        <v>25278225.010000002</v>
      </c>
      <c r="D52" s="202">
        <v>25161855.780000001</v>
      </c>
    </row>
    <row r="53" spans="1:4">
      <c r="A53" s="21"/>
      <c r="B53" s="203"/>
      <c r="C53" s="203"/>
      <c r="D53" s="203"/>
    </row>
    <row r="54" spans="1:4">
      <c r="A54" s="20" t="s">
        <v>590</v>
      </c>
      <c r="B54" s="207"/>
      <c r="C54" s="202">
        <v>0</v>
      </c>
      <c r="D54" s="202">
        <v>0</v>
      </c>
    </row>
    <row r="55" spans="1:4">
      <c r="A55" s="21"/>
      <c r="B55" s="203"/>
      <c r="C55" s="203"/>
      <c r="D55" s="203"/>
    </row>
    <row r="56" spans="1:4" ht="30">
      <c r="A56" s="90" t="s">
        <v>611</v>
      </c>
      <c r="B56" s="201">
        <f>B47+B48-B52+B54</f>
        <v>0</v>
      </c>
      <c r="C56" s="201">
        <f>C47+C48-C52+C54</f>
        <v>2681054.1499999985</v>
      </c>
      <c r="D56" s="201">
        <f>D47+D48-D52+D54</f>
        <v>2797423.379999999</v>
      </c>
    </row>
    <row r="57" spans="1:4">
      <c r="A57" s="104"/>
      <c r="B57" s="208"/>
      <c r="C57" s="208"/>
      <c r="D57" s="208"/>
    </row>
    <row r="58" spans="1:4">
      <c r="A58" s="90" t="s">
        <v>612</v>
      </c>
      <c r="B58" s="201">
        <f>B49+B50-B54+B56</f>
        <v>0</v>
      </c>
      <c r="C58" s="201">
        <f>C49+C50-C54+C56</f>
        <v>2681054.1499999985</v>
      </c>
      <c r="D58" s="201">
        <f>D49+D50-D54+D56</f>
        <v>2797423.379999999</v>
      </c>
    </row>
    <row r="59" spans="1:4">
      <c r="A59" s="5"/>
      <c r="B59" s="205"/>
      <c r="C59" s="205"/>
      <c r="D59" s="205"/>
    </row>
    <row r="60" spans="1:4">
      <c r="B60" s="96"/>
      <c r="C60" s="96"/>
      <c r="D60" s="96"/>
    </row>
    <row r="61" spans="1:4" ht="30">
      <c r="A61" s="98" t="s">
        <v>595</v>
      </c>
      <c r="B61" s="25" t="s">
        <v>601</v>
      </c>
      <c r="C61" s="25" t="s">
        <v>10</v>
      </c>
      <c r="D61" s="25" t="s">
        <v>581</v>
      </c>
    </row>
    <row r="62" spans="1:4">
      <c r="A62" s="101" t="s">
        <v>584</v>
      </c>
      <c r="B62" s="209">
        <v>0</v>
      </c>
      <c r="C62" s="209">
        <v>11943357.609999999</v>
      </c>
      <c r="D62" s="209">
        <v>11943357.609999999</v>
      </c>
    </row>
    <row r="63" spans="1:4" ht="30">
      <c r="A63" s="102" t="s">
        <v>613</v>
      </c>
      <c r="B63" s="193">
        <f>B64-B65</f>
        <v>0</v>
      </c>
      <c r="C63" s="193">
        <f>C64-C65</f>
        <v>0</v>
      </c>
      <c r="D63" s="193">
        <f>D64-D65</f>
        <v>0</v>
      </c>
    </row>
    <row r="64" spans="1:4">
      <c r="A64" s="103" t="s">
        <v>604</v>
      </c>
      <c r="B64" s="194">
        <v>0</v>
      </c>
      <c r="C64" s="194">
        <v>0</v>
      </c>
      <c r="D64" s="194">
        <v>0</v>
      </c>
    </row>
    <row r="65" spans="1:4">
      <c r="A65" s="103" t="s">
        <v>607</v>
      </c>
      <c r="B65" s="194">
        <v>0</v>
      </c>
      <c r="C65" s="194">
        <v>0</v>
      </c>
      <c r="D65" s="194">
        <v>0</v>
      </c>
    </row>
    <row r="66" spans="1:4">
      <c r="A66" s="21"/>
      <c r="B66" s="196"/>
      <c r="C66" s="196"/>
      <c r="D66" s="196"/>
    </row>
    <row r="67" spans="1:4">
      <c r="A67" s="20" t="s">
        <v>614</v>
      </c>
      <c r="B67" s="194">
        <v>0</v>
      </c>
      <c r="C67" s="194">
        <v>10601475.65</v>
      </c>
      <c r="D67" s="194">
        <v>10549195.890000001</v>
      </c>
    </row>
    <row r="68" spans="1:4">
      <c r="A68" s="21"/>
      <c r="B68" s="196"/>
      <c r="C68" s="196"/>
      <c r="D68" s="196"/>
    </row>
    <row r="69" spans="1:4">
      <c r="A69" s="20" t="s">
        <v>591</v>
      </c>
      <c r="B69" s="210">
        <v>0</v>
      </c>
      <c r="C69" s="194">
        <v>0</v>
      </c>
      <c r="D69" s="194">
        <v>0</v>
      </c>
    </row>
    <row r="70" spans="1:4">
      <c r="A70" s="21"/>
      <c r="B70" s="196"/>
      <c r="C70" s="196"/>
      <c r="D70" s="196"/>
    </row>
    <row r="71" spans="1:4" ht="30">
      <c r="A71" s="90" t="s">
        <v>615</v>
      </c>
      <c r="B71" s="193">
        <f>B62+B63-B67+B69</f>
        <v>0</v>
      </c>
      <c r="C71" s="193">
        <f>C62+C63-C67+C69</f>
        <v>1341881.959999999</v>
      </c>
      <c r="D71" s="193">
        <f>D62+D63-D67+D69</f>
        <v>1394161.7199999988</v>
      </c>
    </row>
    <row r="72" spans="1:4">
      <c r="A72" s="21"/>
      <c r="B72" s="196"/>
      <c r="C72" s="196"/>
      <c r="D72" s="196"/>
    </row>
    <row r="73" spans="1:4">
      <c r="A73" s="90" t="s">
        <v>616</v>
      </c>
      <c r="B73" s="193">
        <f>B71-B63</f>
        <v>0</v>
      </c>
      <c r="C73" s="193">
        <f>C71-C63</f>
        <v>1341881.959999999</v>
      </c>
      <c r="D73" s="193">
        <f>D71-D63</f>
        <v>1394161.7199999988</v>
      </c>
    </row>
    <row r="74" spans="1:4">
      <c r="A74" s="5"/>
      <c r="B74" s="91"/>
      <c r="C74" s="91"/>
      <c r="D74" s="91"/>
    </row>
    <row r="76" spans="1:4">
      <c r="C76" s="97"/>
      <c r="D76" s="97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showGridLines="0" zoomScale="80" zoomScaleNormal="80" workbookViewId="0">
      <pane ySplit="7" topLeftCell="A60" activePane="bottomLeft" state="frozen"/>
      <selection activeCell="D109" sqref="D109"/>
      <selection pane="bottomLeft" activeCell="D109" sqref="D109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36" t="s">
        <v>509</v>
      </c>
      <c r="B1" s="236"/>
      <c r="C1" s="236"/>
      <c r="D1" s="236"/>
      <c r="E1" s="236"/>
      <c r="F1" s="236"/>
      <c r="G1" s="236"/>
      <c r="H1" s="85"/>
    </row>
    <row r="2" spans="1:8">
      <c r="A2" s="222" t="s">
        <v>726</v>
      </c>
      <c r="B2" s="223"/>
      <c r="C2" s="223"/>
      <c r="D2" s="223"/>
      <c r="E2" s="223"/>
      <c r="F2" s="223"/>
      <c r="G2" s="224"/>
    </row>
    <row r="3" spans="1:8">
      <c r="A3" s="225" t="s">
        <v>510</v>
      </c>
      <c r="B3" s="226"/>
      <c r="C3" s="226"/>
      <c r="D3" s="226"/>
      <c r="E3" s="226"/>
      <c r="F3" s="226"/>
      <c r="G3" s="227"/>
    </row>
    <row r="4" spans="1:8">
      <c r="A4" s="225" t="s">
        <v>745</v>
      </c>
      <c r="B4" s="226"/>
      <c r="C4" s="226"/>
      <c r="D4" s="226"/>
      <c r="E4" s="226"/>
      <c r="F4" s="226"/>
      <c r="G4" s="227"/>
    </row>
    <row r="5" spans="1:8">
      <c r="A5" s="228" t="s">
        <v>3</v>
      </c>
      <c r="B5" s="229"/>
      <c r="C5" s="229"/>
      <c r="D5" s="229"/>
      <c r="E5" s="229"/>
      <c r="F5" s="229"/>
      <c r="G5" s="230"/>
    </row>
    <row r="6" spans="1:8">
      <c r="A6" s="233" t="s">
        <v>511</v>
      </c>
      <c r="B6" s="235" t="s">
        <v>512</v>
      </c>
      <c r="C6" s="235"/>
      <c r="D6" s="235"/>
      <c r="E6" s="235"/>
      <c r="F6" s="235"/>
      <c r="G6" s="235" t="s">
        <v>513</v>
      </c>
    </row>
    <row r="7" spans="1:8" ht="30">
      <c r="A7" s="234"/>
      <c r="B7" s="14" t="s">
        <v>514</v>
      </c>
      <c r="C7" s="4" t="s">
        <v>90</v>
      </c>
      <c r="D7" s="14" t="s">
        <v>91</v>
      </c>
      <c r="E7" s="14" t="s">
        <v>10</v>
      </c>
      <c r="F7" s="14" t="s">
        <v>515</v>
      </c>
      <c r="G7" s="235"/>
    </row>
    <row r="8" spans="1:8">
      <c r="A8" s="11" t="s">
        <v>516</v>
      </c>
      <c r="B8" s="86"/>
      <c r="C8" s="86"/>
      <c r="D8" s="86"/>
      <c r="E8" s="86"/>
      <c r="F8" s="86"/>
      <c r="G8" s="86"/>
    </row>
    <row r="9" spans="1:8">
      <c r="A9" s="20" t="s">
        <v>517</v>
      </c>
      <c r="B9" s="202">
        <v>0</v>
      </c>
      <c r="C9" s="202">
        <v>0</v>
      </c>
      <c r="D9" s="211">
        <f>B9+C9</f>
        <v>0</v>
      </c>
      <c r="E9" s="202">
        <v>0</v>
      </c>
      <c r="F9" s="202">
        <v>0</v>
      </c>
      <c r="G9" s="211">
        <f>F9-B9</f>
        <v>0</v>
      </c>
      <c r="H9" s="87"/>
    </row>
    <row r="10" spans="1:8">
      <c r="A10" s="20" t="s">
        <v>518</v>
      </c>
      <c r="B10" s="202">
        <v>0</v>
      </c>
      <c r="C10" s="202">
        <v>0</v>
      </c>
      <c r="D10" s="211">
        <f t="shared" ref="D10:D14" si="0">B10+C10</f>
        <v>0</v>
      </c>
      <c r="E10" s="202">
        <v>0</v>
      </c>
      <c r="F10" s="202">
        <v>0</v>
      </c>
      <c r="G10" s="211">
        <f t="shared" ref="G10:G39" si="1">F10-B10</f>
        <v>0</v>
      </c>
    </row>
    <row r="11" spans="1:8">
      <c r="A11" s="20" t="s">
        <v>519</v>
      </c>
      <c r="B11" s="202">
        <v>0</v>
      </c>
      <c r="C11" s="202">
        <v>0</v>
      </c>
      <c r="D11" s="211">
        <f t="shared" si="0"/>
        <v>0</v>
      </c>
      <c r="E11" s="202">
        <v>0</v>
      </c>
      <c r="F11" s="202">
        <v>0</v>
      </c>
      <c r="G11" s="211">
        <f t="shared" si="1"/>
        <v>0</v>
      </c>
    </row>
    <row r="12" spans="1:8">
      <c r="A12" s="20" t="s">
        <v>520</v>
      </c>
      <c r="B12" s="202">
        <v>0</v>
      </c>
      <c r="C12" s="202">
        <v>0</v>
      </c>
      <c r="D12" s="211">
        <f t="shared" si="0"/>
        <v>0</v>
      </c>
      <c r="E12" s="202">
        <v>0</v>
      </c>
      <c r="F12" s="202">
        <v>0</v>
      </c>
      <c r="G12" s="211">
        <f t="shared" si="1"/>
        <v>0</v>
      </c>
    </row>
    <row r="13" spans="1:8">
      <c r="A13" s="20" t="s">
        <v>521</v>
      </c>
      <c r="B13" s="202">
        <v>0</v>
      </c>
      <c r="C13" s="202">
        <v>0</v>
      </c>
      <c r="D13" s="211">
        <f t="shared" si="0"/>
        <v>0</v>
      </c>
      <c r="E13" s="202">
        <v>0</v>
      </c>
      <c r="F13" s="202">
        <v>0</v>
      </c>
      <c r="G13" s="211">
        <f t="shared" si="1"/>
        <v>0</v>
      </c>
    </row>
    <row r="14" spans="1:8">
      <c r="A14" s="20" t="s">
        <v>522</v>
      </c>
      <c r="B14" s="202">
        <v>0</v>
      </c>
      <c r="C14" s="202">
        <v>0</v>
      </c>
      <c r="D14" s="211">
        <f t="shared" si="0"/>
        <v>0</v>
      </c>
      <c r="E14" s="202">
        <v>0</v>
      </c>
      <c r="F14" s="202">
        <v>0</v>
      </c>
      <c r="G14" s="211">
        <f t="shared" si="1"/>
        <v>0</v>
      </c>
    </row>
    <row r="15" spans="1:8">
      <c r="A15" s="20" t="s">
        <v>523</v>
      </c>
      <c r="B15" s="202">
        <v>6066290</v>
      </c>
      <c r="C15" s="202">
        <v>2322675.15</v>
      </c>
      <c r="D15" s="211">
        <v>8388965.1500000004</v>
      </c>
      <c r="E15" s="202">
        <v>6844802</v>
      </c>
      <c r="F15" s="202">
        <v>6844802</v>
      </c>
      <c r="G15" s="211">
        <v>778512</v>
      </c>
    </row>
    <row r="16" spans="1:8">
      <c r="A16" s="88" t="s">
        <v>524</v>
      </c>
      <c r="B16" s="211">
        <f t="shared" ref="B16:F16" si="2">SUM(B17:B27)</f>
        <v>0</v>
      </c>
      <c r="C16" s="211">
        <f t="shared" si="2"/>
        <v>0</v>
      </c>
      <c r="D16" s="211">
        <f t="shared" si="2"/>
        <v>0</v>
      </c>
      <c r="E16" s="211">
        <f t="shared" si="2"/>
        <v>0</v>
      </c>
      <c r="F16" s="211">
        <f t="shared" si="2"/>
        <v>0</v>
      </c>
      <c r="G16" s="211">
        <f t="shared" si="1"/>
        <v>0</v>
      </c>
    </row>
    <row r="17" spans="1:7">
      <c r="A17" s="22" t="s">
        <v>525</v>
      </c>
      <c r="B17" s="202">
        <v>0</v>
      </c>
      <c r="C17" s="202">
        <v>0</v>
      </c>
      <c r="D17" s="211">
        <f t="shared" ref="D17:D27" si="3">B17+C17</f>
        <v>0</v>
      </c>
      <c r="E17" s="202">
        <v>0</v>
      </c>
      <c r="F17" s="202">
        <v>0</v>
      </c>
      <c r="G17" s="211">
        <f t="shared" si="1"/>
        <v>0</v>
      </c>
    </row>
    <row r="18" spans="1:7">
      <c r="A18" s="22" t="s">
        <v>526</v>
      </c>
      <c r="B18" s="202">
        <v>0</v>
      </c>
      <c r="C18" s="202">
        <v>0</v>
      </c>
      <c r="D18" s="211">
        <f t="shared" si="3"/>
        <v>0</v>
      </c>
      <c r="E18" s="202">
        <v>0</v>
      </c>
      <c r="F18" s="202">
        <v>0</v>
      </c>
      <c r="G18" s="211">
        <f t="shared" si="1"/>
        <v>0</v>
      </c>
    </row>
    <row r="19" spans="1:7">
      <c r="A19" s="22" t="s">
        <v>527</v>
      </c>
      <c r="B19" s="202">
        <v>0</v>
      </c>
      <c r="C19" s="202">
        <v>0</v>
      </c>
      <c r="D19" s="211">
        <f t="shared" si="3"/>
        <v>0</v>
      </c>
      <c r="E19" s="202">
        <v>0</v>
      </c>
      <c r="F19" s="202">
        <v>0</v>
      </c>
      <c r="G19" s="211">
        <f t="shared" si="1"/>
        <v>0</v>
      </c>
    </row>
    <row r="20" spans="1:7">
      <c r="A20" s="22" t="s">
        <v>528</v>
      </c>
      <c r="B20" s="211">
        <v>0</v>
      </c>
      <c r="C20" s="211">
        <v>0</v>
      </c>
      <c r="D20" s="211">
        <f t="shared" si="3"/>
        <v>0</v>
      </c>
      <c r="E20" s="211">
        <v>0</v>
      </c>
      <c r="F20" s="211">
        <v>0</v>
      </c>
      <c r="G20" s="211">
        <f t="shared" si="1"/>
        <v>0</v>
      </c>
    </row>
    <row r="21" spans="1:7">
      <c r="A21" s="22" t="s">
        <v>529</v>
      </c>
      <c r="B21" s="211">
        <v>0</v>
      </c>
      <c r="C21" s="211">
        <v>0</v>
      </c>
      <c r="D21" s="211">
        <f t="shared" si="3"/>
        <v>0</v>
      </c>
      <c r="E21" s="211">
        <v>0</v>
      </c>
      <c r="F21" s="211">
        <v>0</v>
      </c>
      <c r="G21" s="211">
        <f t="shared" si="1"/>
        <v>0</v>
      </c>
    </row>
    <row r="22" spans="1:7">
      <c r="A22" s="22" t="s">
        <v>530</v>
      </c>
      <c r="B22" s="202">
        <v>0</v>
      </c>
      <c r="C22" s="202">
        <v>0</v>
      </c>
      <c r="D22" s="211">
        <f t="shared" si="3"/>
        <v>0</v>
      </c>
      <c r="E22" s="202">
        <v>0</v>
      </c>
      <c r="F22" s="202">
        <v>0</v>
      </c>
      <c r="G22" s="211">
        <f t="shared" si="1"/>
        <v>0</v>
      </c>
    </row>
    <row r="23" spans="1:7">
      <c r="A23" s="22" t="s">
        <v>531</v>
      </c>
      <c r="B23" s="211">
        <v>0</v>
      </c>
      <c r="C23" s="211">
        <v>0</v>
      </c>
      <c r="D23" s="211">
        <f t="shared" si="3"/>
        <v>0</v>
      </c>
      <c r="E23" s="211">
        <v>0</v>
      </c>
      <c r="F23" s="211">
        <v>0</v>
      </c>
      <c r="G23" s="211">
        <f t="shared" si="1"/>
        <v>0</v>
      </c>
    </row>
    <row r="24" spans="1:7">
      <c r="A24" s="22" t="s">
        <v>532</v>
      </c>
      <c r="B24" s="211">
        <v>0</v>
      </c>
      <c r="C24" s="211">
        <v>0</v>
      </c>
      <c r="D24" s="211">
        <f t="shared" si="3"/>
        <v>0</v>
      </c>
      <c r="E24" s="211">
        <v>0</v>
      </c>
      <c r="F24" s="211">
        <v>0</v>
      </c>
      <c r="G24" s="211">
        <f t="shared" si="1"/>
        <v>0</v>
      </c>
    </row>
    <row r="25" spans="1:7">
      <c r="A25" s="22" t="s">
        <v>533</v>
      </c>
      <c r="B25" s="202">
        <v>0</v>
      </c>
      <c r="C25" s="202">
        <v>0</v>
      </c>
      <c r="D25" s="211">
        <f t="shared" si="3"/>
        <v>0</v>
      </c>
      <c r="E25" s="202">
        <v>0</v>
      </c>
      <c r="F25" s="202">
        <v>0</v>
      </c>
      <c r="G25" s="211">
        <f t="shared" si="1"/>
        <v>0</v>
      </c>
    </row>
    <row r="26" spans="1:7">
      <c r="A26" s="22" t="s">
        <v>534</v>
      </c>
      <c r="B26" s="202">
        <v>0</v>
      </c>
      <c r="C26" s="202">
        <v>0</v>
      </c>
      <c r="D26" s="211">
        <f t="shared" si="3"/>
        <v>0</v>
      </c>
      <c r="E26" s="202">
        <v>0</v>
      </c>
      <c r="F26" s="202">
        <v>0</v>
      </c>
      <c r="G26" s="211">
        <f t="shared" si="1"/>
        <v>0</v>
      </c>
    </row>
    <row r="27" spans="1:7">
      <c r="A27" s="22" t="s">
        <v>535</v>
      </c>
      <c r="B27" s="202">
        <v>0</v>
      </c>
      <c r="C27" s="202">
        <v>0</v>
      </c>
      <c r="D27" s="211">
        <f t="shared" si="3"/>
        <v>0</v>
      </c>
      <c r="E27" s="202">
        <v>0</v>
      </c>
      <c r="F27" s="202">
        <v>0</v>
      </c>
      <c r="G27" s="211">
        <f t="shared" si="1"/>
        <v>0</v>
      </c>
    </row>
    <row r="28" spans="1:7">
      <c r="A28" s="20" t="s">
        <v>536</v>
      </c>
      <c r="B28" s="211">
        <f>SUM(B29:B33)</f>
        <v>0</v>
      </c>
      <c r="C28" s="211">
        <f t="shared" ref="C28:F28" si="4">SUM(C29:C33)</f>
        <v>0</v>
      </c>
      <c r="D28" s="211">
        <f t="shared" si="4"/>
        <v>0</v>
      </c>
      <c r="E28" s="211">
        <f t="shared" si="4"/>
        <v>0</v>
      </c>
      <c r="F28" s="211">
        <f t="shared" si="4"/>
        <v>0</v>
      </c>
      <c r="G28" s="211">
        <f t="shared" si="1"/>
        <v>0</v>
      </c>
    </row>
    <row r="29" spans="1:7">
      <c r="A29" s="22" t="s">
        <v>537</v>
      </c>
      <c r="B29" s="202">
        <v>0</v>
      </c>
      <c r="C29" s="202">
        <v>0</v>
      </c>
      <c r="D29" s="211">
        <f t="shared" ref="D29:D33" si="5">B29+C29</f>
        <v>0</v>
      </c>
      <c r="E29" s="202">
        <v>0</v>
      </c>
      <c r="F29" s="202">
        <v>0</v>
      </c>
      <c r="G29" s="211">
        <f t="shared" si="1"/>
        <v>0</v>
      </c>
    </row>
    <row r="30" spans="1:7">
      <c r="A30" s="22" t="s">
        <v>538</v>
      </c>
      <c r="B30" s="202">
        <v>0</v>
      </c>
      <c r="C30" s="202">
        <v>0</v>
      </c>
      <c r="D30" s="211">
        <f t="shared" si="5"/>
        <v>0</v>
      </c>
      <c r="E30" s="202">
        <v>0</v>
      </c>
      <c r="F30" s="202">
        <v>0</v>
      </c>
      <c r="G30" s="211">
        <f t="shared" si="1"/>
        <v>0</v>
      </c>
    </row>
    <row r="31" spans="1:7">
      <c r="A31" s="22" t="s">
        <v>539</v>
      </c>
      <c r="B31" s="202">
        <v>0</v>
      </c>
      <c r="C31" s="202">
        <v>0</v>
      </c>
      <c r="D31" s="211">
        <f t="shared" si="5"/>
        <v>0</v>
      </c>
      <c r="E31" s="202">
        <v>0</v>
      </c>
      <c r="F31" s="202">
        <v>0</v>
      </c>
      <c r="G31" s="211">
        <f t="shared" si="1"/>
        <v>0</v>
      </c>
    </row>
    <row r="32" spans="1:7">
      <c r="A32" s="22" t="s">
        <v>540</v>
      </c>
      <c r="B32" s="202">
        <v>0</v>
      </c>
      <c r="C32" s="202">
        <v>0</v>
      </c>
      <c r="D32" s="211">
        <f t="shared" si="5"/>
        <v>0</v>
      </c>
      <c r="E32" s="202">
        <v>0</v>
      </c>
      <c r="F32" s="202">
        <v>0</v>
      </c>
      <c r="G32" s="211">
        <f t="shared" si="1"/>
        <v>0</v>
      </c>
    </row>
    <row r="33" spans="1:8">
      <c r="A33" s="22" t="s">
        <v>541</v>
      </c>
      <c r="B33" s="202">
        <v>0</v>
      </c>
      <c r="C33" s="202">
        <v>0</v>
      </c>
      <c r="D33" s="211">
        <f t="shared" si="5"/>
        <v>0</v>
      </c>
      <c r="E33" s="202">
        <v>0</v>
      </c>
      <c r="F33" s="202">
        <v>0</v>
      </c>
      <c r="G33" s="211">
        <f t="shared" si="1"/>
        <v>0</v>
      </c>
    </row>
    <row r="34" spans="1:8">
      <c r="A34" s="20" t="s">
        <v>542</v>
      </c>
      <c r="B34" s="202">
        <v>22308647</v>
      </c>
      <c r="C34" s="202">
        <v>3799674</v>
      </c>
      <c r="D34" s="211">
        <v>26108321</v>
      </c>
      <c r="E34" s="202">
        <v>18559840</v>
      </c>
      <c r="F34" s="202">
        <v>18559840</v>
      </c>
      <c r="G34" s="211">
        <v>-3748807</v>
      </c>
    </row>
    <row r="35" spans="1:8">
      <c r="A35" s="20" t="s">
        <v>543</v>
      </c>
      <c r="B35" s="211">
        <f>B36</f>
        <v>0</v>
      </c>
      <c r="C35" s="211">
        <f>C36</f>
        <v>0</v>
      </c>
      <c r="D35" s="211">
        <f>B35+C35</f>
        <v>0</v>
      </c>
      <c r="E35" s="211">
        <f>E36</f>
        <v>0</v>
      </c>
      <c r="F35" s="211">
        <f>F36</f>
        <v>0</v>
      </c>
      <c r="G35" s="211">
        <f t="shared" si="1"/>
        <v>0</v>
      </c>
    </row>
    <row r="36" spans="1:8">
      <c r="A36" s="22" t="s">
        <v>544</v>
      </c>
      <c r="B36" s="211">
        <v>0</v>
      </c>
      <c r="C36" s="211">
        <v>0</v>
      </c>
      <c r="D36" s="211">
        <f>B36+C36</f>
        <v>0</v>
      </c>
      <c r="E36" s="211">
        <v>0</v>
      </c>
      <c r="F36" s="211">
        <v>0</v>
      </c>
      <c r="G36" s="211">
        <f t="shared" si="1"/>
        <v>0</v>
      </c>
    </row>
    <row r="37" spans="1:8">
      <c r="A37" s="20" t="s">
        <v>545</v>
      </c>
      <c r="B37" s="211">
        <f>B38+B39</f>
        <v>0</v>
      </c>
      <c r="C37" s="211">
        <f t="shared" ref="C37:F37" si="6">C38+C39</f>
        <v>0</v>
      </c>
      <c r="D37" s="211">
        <f t="shared" si="6"/>
        <v>0</v>
      </c>
      <c r="E37" s="211">
        <f t="shared" si="6"/>
        <v>0</v>
      </c>
      <c r="F37" s="211">
        <f t="shared" si="6"/>
        <v>0</v>
      </c>
      <c r="G37" s="211">
        <f t="shared" si="1"/>
        <v>0</v>
      </c>
    </row>
    <row r="38" spans="1:8">
      <c r="A38" s="22" t="s">
        <v>546</v>
      </c>
      <c r="B38" s="211">
        <v>0</v>
      </c>
      <c r="C38" s="211">
        <v>0</v>
      </c>
      <c r="D38" s="211">
        <f>B38+C38</f>
        <v>0</v>
      </c>
      <c r="E38" s="211">
        <v>0</v>
      </c>
      <c r="F38" s="211">
        <v>0</v>
      </c>
      <c r="G38" s="211">
        <f t="shared" si="1"/>
        <v>0</v>
      </c>
    </row>
    <row r="39" spans="1:8">
      <c r="A39" s="22" t="s">
        <v>547</v>
      </c>
      <c r="B39" s="211">
        <v>0</v>
      </c>
      <c r="C39" s="211">
        <v>0</v>
      </c>
      <c r="D39" s="211">
        <f>B39+C39</f>
        <v>0</v>
      </c>
      <c r="E39" s="211">
        <v>0</v>
      </c>
      <c r="F39" s="211">
        <v>0</v>
      </c>
      <c r="G39" s="211">
        <f t="shared" si="1"/>
        <v>0</v>
      </c>
    </row>
    <row r="40" spans="1:8">
      <c r="A40" s="21"/>
      <c r="B40" s="211"/>
      <c r="C40" s="211"/>
      <c r="D40" s="211"/>
      <c r="E40" s="211"/>
      <c r="F40" s="211"/>
      <c r="G40" s="211"/>
    </row>
    <row r="41" spans="1:8">
      <c r="A41" s="12" t="s">
        <v>548</v>
      </c>
      <c r="B41" s="201">
        <f>B9+B10+B11+B12+B13+B14+B15+B16+B28++B34+B35+B37</f>
        <v>28374937</v>
      </c>
      <c r="C41" s="201">
        <f t="shared" ref="C41:G41" si="7">C9+C10+C11+C12+C13+C14+C15+C16+C28++C34+C35+C37</f>
        <v>6122349.1500000004</v>
      </c>
      <c r="D41" s="201">
        <f t="shared" si="7"/>
        <v>34497286.149999999</v>
      </c>
      <c r="E41" s="201">
        <f t="shared" si="7"/>
        <v>25404642</v>
      </c>
      <c r="F41" s="201">
        <f t="shared" si="7"/>
        <v>25404642</v>
      </c>
      <c r="G41" s="201">
        <f t="shared" si="7"/>
        <v>-2970295</v>
      </c>
    </row>
    <row r="42" spans="1:8">
      <c r="A42" s="12" t="s">
        <v>549</v>
      </c>
      <c r="B42" s="212"/>
      <c r="C42" s="212"/>
      <c r="D42" s="212"/>
      <c r="E42" s="212"/>
      <c r="F42" s="212"/>
      <c r="G42" s="201">
        <f>IF((F41-B41)&lt;0,0,(F41-B41))</f>
        <v>0</v>
      </c>
      <c r="H42" s="87"/>
    </row>
    <row r="43" spans="1:8">
      <c r="A43" s="21"/>
      <c r="B43" s="203"/>
      <c r="C43" s="203"/>
      <c r="D43" s="203"/>
      <c r="E43" s="203"/>
      <c r="F43" s="203"/>
      <c r="G43" s="203"/>
    </row>
    <row r="44" spans="1:8">
      <c r="A44" s="12" t="s">
        <v>550</v>
      </c>
      <c r="B44" s="203"/>
      <c r="C44" s="203"/>
      <c r="D44" s="203"/>
      <c r="E44" s="203"/>
      <c r="F44" s="203"/>
      <c r="G44" s="203"/>
    </row>
    <row r="45" spans="1:8">
      <c r="A45" s="20" t="s">
        <v>551</v>
      </c>
      <c r="B45" s="211">
        <f>SUM(B46:B53)</f>
        <v>0</v>
      </c>
      <c r="C45" s="211">
        <f t="shared" ref="C45:F45" si="8">SUM(C46:C53)</f>
        <v>0</v>
      </c>
      <c r="D45" s="211">
        <f t="shared" si="8"/>
        <v>0</v>
      </c>
      <c r="E45" s="211">
        <f t="shared" si="8"/>
        <v>0</v>
      </c>
      <c r="F45" s="211">
        <f t="shared" si="8"/>
        <v>0</v>
      </c>
      <c r="G45" s="211">
        <f>F45-B45</f>
        <v>0</v>
      </c>
    </row>
    <row r="46" spans="1:8">
      <c r="A46" s="17" t="s">
        <v>552</v>
      </c>
      <c r="B46" s="202">
        <v>0</v>
      </c>
      <c r="C46" s="202">
        <v>0</v>
      </c>
      <c r="D46" s="211">
        <f>B46+C46</f>
        <v>0</v>
      </c>
      <c r="E46" s="202">
        <v>0</v>
      </c>
      <c r="F46" s="202">
        <v>0</v>
      </c>
      <c r="G46" s="211">
        <f>F46-B46</f>
        <v>0</v>
      </c>
    </row>
    <row r="47" spans="1:8">
      <c r="A47" s="17" t="s">
        <v>553</v>
      </c>
      <c r="B47" s="202">
        <v>0</v>
      </c>
      <c r="C47" s="202">
        <v>0</v>
      </c>
      <c r="D47" s="211">
        <f t="shared" ref="D47:D53" si="9">B47+C47</f>
        <v>0</v>
      </c>
      <c r="E47" s="202">
        <v>0</v>
      </c>
      <c r="F47" s="202">
        <v>0</v>
      </c>
      <c r="G47" s="211">
        <f t="shared" ref="G47:G48" si="10">F47-B47</f>
        <v>0</v>
      </c>
    </row>
    <row r="48" spans="1:8">
      <c r="A48" s="17" t="s">
        <v>554</v>
      </c>
      <c r="B48" s="202">
        <v>0</v>
      </c>
      <c r="C48" s="202">
        <v>0</v>
      </c>
      <c r="D48" s="211">
        <f t="shared" si="9"/>
        <v>0</v>
      </c>
      <c r="E48" s="202">
        <v>0</v>
      </c>
      <c r="F48" s="202">
        <v>0</v>
      </c>
      <c r="G48" s="211">
        <f t="shared" si="10"/>
        <v>0</v>
      </c>
    </row>
    <row r="49" spans="1:7" ht="30">
      <c r="A49" s="17" t="s">
        <v>555</v>
      </c>
      <c r="B49" s="202">
        <v>0</v>
      </c>
      <c r="C49" s="202">
        <v>0</v>
      </c>
      <c r="D49" s="211">
        <f t="shared" si="9"/>
        <v>0</v>
      </c>
      <c r="E49" s="202">
        <v>0</v>
      </c>
      <c r="F49" s="202">
        <v>0</v>
      </c>
      <c r="G49" s="211">
        <f>F49-B49</f>
        <v>0</v>
      </c>
    </row>
    <row r="50" spans="1:7">
      <c r="A50" s="17" t="s">
        <v>556</v>
      </c>
      <c r="B50" s="202">
        <v>0</v>
      </c>
      <c r="C50" s="202">
        <v>0</v>
      </c>
      <c r="D50" s="211">
        <f t="shared" si="9"/>
        <v>0</v>
      </c>
      <c r="E50" s="202">
        <v>0</v>
      </c>
      <c r="F50" s="202">
        <v>0</v>
      </c>
      <c r="G50" s="211">
        <f t="shared" ref="G50:G63" si="11">F50-B50</f>
        <v>0</v>
      </c>
    </row>
    <row r="51" spans="1:7">
      <c r="A51" s="17" t="s">
        <v>557</v>
      </c>
      <c r="B51" s="202">
        <v>0</v>
      </c>
      <c r="C51" s="202">
        <v>0</v>
      </c>
      <c r="D51" s="211">
        <f t="shared" si="9"/>
        <v>0</v>
      </c>
      <c r="E51" s="202">
        <v>0</v>
      </c>
      <c r="F51" s="202">
        <v>0</v>
      </c>
      <c r="G51" s="211">
        <f t="shared" si="11"/>
        <v>0</v>
      </c>
    </row>
    <row r="52" spans="1:7" ht="30">
      <c r="A52" s="16" t="s">
        <v>558</v>
      </c>
      <c r="B52" s="202">
        <v>0</v>
      </c>
      <c r="C52" s="202">
        <v>0</v>
      </c>
      <c r="D52" s="211">
        <f t="shared" si="9"/>
        <v>0</v>
      </c>
      <c r="E52" s="202">
        <v>0</v>
      </c>
      <c r="F52" s="202">
        <v>0</v>
      </c>
      <c r="G52" s="211">
        <f t="shared" si="11"/>
        <v>0</v>
      </c>
    </row>
    <row r="53" spans="1:7">
      <c r="A53" s="22" t="s">
        <v>559</v>
      </c>
      <c r="B53" s="202">
        <v>0</v>
      </c>
      <c r="C53" s="202">
        <v>0</v>
      </c>
      <c r="D53" s="211">
        <f t="shared" si="9"/>
        <v>0</v>
      </c>
      <c r="E53" s="202">
        <v>0</v>
      </c>
      <c r="F53" s="202">
        <v>0</v>
      </c>
      <c r="G53" s="211">
        <f t="shared" si="11"/>
        <v>0</v>
      </c>
    </row>
    <row r="54" spans="1:7">
      <c r="A54" s="20" t="s">
        <v>560</v>
      </c>
      <c r="B54" s="211">
        <v>0</v>
      </c>
      <c r="C54" s="211">
        <v>24923603.609999999</v>
      </c>
      <c r="D54" s="211">
        <v>24923603.609999999</v>
      </c>
      <c r="E54" s="211">
        <v>17729365.609999999</v>
      </c>
      <c r="F54" s="211">
        <v>17729365.609999999</v>
      </c>
      <c r="G54" s="211">
        <v>17729365.609999999</v>
      </c>
    </row>
    <row r="55" spans="1:7">
      <c r="A55" s="16" t="s">
        <v>561</v>
      </c>
      <c r="B55" s="202">
        <v>0</v>
      </c>
      <c r="C55" s="202">
        <v>0</v>
      </c>
      <c r="D55" s="211">
        <f t="shared" ref="D55:D57" si="12">B55+C55</f>
        <v>0</v>
      </c>
      <c r="E55" s="202">
        <v>0</v>
      </c>
      <c r="F55" s="202">
        <v>0</v>
      </c>
      <c r="G55" s="211">
        <f t="shared" si="11"/>
        <v>0</v>
      </c>
    </row>
    <row r="56" spans="1:7">
      <c r="A56" s="17" t="s">
        <v>562</v>
      </c>
      <c r="B56" s="202">
        <v>0</v>
      </c>
      <c r="C56" s="202">
        <v>0</v>
      </c>
      <c r="D56" s="211">
        <f t="shared" si="12"/>
        <v>0</v>
      </c>
      <c r="E56" s="202">
        <v>0</v>
      </c>
      <c r="F56" s="202">
        <v>0</v>
      </c>
      <c r="G56" s="211">
        <f t="shared" si="11"/>
        <v>0</v>
      </c>
    </row>
    <row r="57" spans="1:7">
      <c r="A57" s="17" t="s">
        <v>563</v>
      </c>
      <c r="B57" s="202">
        <v>0</v>
      </c>
      <c r="C57" s="202">
        <v>0</v>
      </c>
      <c r="D57" s="211">
        <f t="shared" si="12"/>
        <v>0</v>
      </c>
      <c r="E57" s="202">
        <v>0</v>
      </c>
      <c r="F57" s="202">
        <v>0</v>
      </c>
      <c r="G57" s="211">
        <f t="shared" si="11"/>
        <v>0</v>
      </c>
    </row>
    <row r="58" spans="1:7">
      <c r="A58" s="16" t="s">
        <v>564</v>
      </c>
      <c r="B58" s="202">
        <v>0</v>
      </c>
      <c r="C58" s="202">
        <v>24923603.609999999</v>
      </c>
      <c r="D58" s="211">
        <v>24923603.609999999</v>
      </c>
      <c r="E58" s="202">
        <v>17729365.609999999</v>
      </c>
      <c r="F58" s="202">
        <v>17729365.609999999</v>
      </c>
      <c r="G58" s="211">
        <v>17729365.609999999</v>
      </c>
    </row>
    <row r="59" spans="1:7">
      <c r="A59" s="20" t="s">
        <v>565</v>
      </c>
      <c r="B59" s="211">
        <f>B60+B61</f>
        <v>0</v>
      </c>
      <c r="C59" s="211">
        <f t="shared" ref="C59:F59" si="13">C60+C61</f>
        <v>0</v>
      </c>
      <c r="D59" s="211">
        <f t="shared" si="13"/>
        <v>0</v>
      </c>
      <c r="E59" s="211">
        <f t="shared" si="13"/>
        <v>0</v>
      </c>
      <c r="F59" s="211">
        <f t="shared" si="13"/>
        <v>0</v>
      </c>
      <c r="G59" s="211">
        <f t="shared" si="11"/>
        <v>0</v>
      </c>
    </row>
    <row r="60" spans="1:7">
      <c r="A60" s="17" t="s">
        <v>566</v>
      </c>
      <c r="B60" s="211">
        <v>0</v>
      </c>
      <c r="C60" s="211">
        <v>0</v>
      </c>
      <c r="D60" s="211">
        <f t="shared" ref="D60:D63" si="14">B60+C60</f>
        <v>0</v>
      </c>
      <c r="E60" s="211">
        <v>0</v>
      </c>
      <c r="F60" s="211">
        <v>0</v>
      </c>
      <c r="G60" s="211">
        <f t="shared" si="11"/>
        <v>0</v>
      </c>
    </row>
    <row r="61" spans="1:7">
      <c r="A61" s="17" t="s">
        <v>567</v>
      </c>
      <c r="B61" s="202">
        <v>0</v>
      </c>
      <c r="C61" s="202">
        <v>0</v>
      </c>
      <c r="D61" s="211">
        <f t="shared" si="14"/>
        <v>0</v>
      </c>
      <c r="E61" s="202">
        <v>0</v>
      </c>
      <c r="F61" s="202">
        <v>0</v>
      </c>
      <c r="G61" s="211">
        <f t="shared" si="11"/>
        <v>0</v>
      </c>
    </row>
    <row r="62" spans="1:7">
      <c r="A62" s="20" t="s">
        <v>568</v>
      </c>
      <c r="B62" s="202">
        <v>0</v>
      </c>
      <c r="C62" s="202">
        <v>0</v>
      </c>
      <c r="D62" s="211">
        <f t="shared" si="14"/>
        <v>0</v>
      </c>
      <c r="E62" s="202">
        <v>0</v>
      </c>
      <c r="F62" s="202">
        <v>0</v>
      </c>
      <c r="G62" s="211">
        <f t="shared" si="11"/>
        <v>0</v>
      </c>
    </row>
    <row r="63" spans="1:7">
      <c r="A63" s="20" t="s">
        <v>569</v>
      </c>
      <c r="B63" s="202">
        <v>0</v>
      </c>
      <c r="C63" s="202">
        <v>0</v>
      </c>
      <c r="D63" s="211">
        <f t="shared" si="14"/>
        <v>0</v>
      </c>
      <c r="E63" s="202">
        <v>0</v>
      </c>
      <c r="F63" s="202">
        <v>0</v>
      </c>
      <c r="G63" s="211">
        <f t="shared" si="11"/>
        <v>0</v>
      </c>
    </row>
    <row r="64" spans="1:7">
      <c r="A64" s="21"/>
      <c r="B64" s="203"/>
      <c r="C64" s="203"/>
      <c r="D64" s="203"/>
      <c r="E64" s="203"/>
      <c r="F64" s="203"/>
      <c r="G64" s="203"/>
    </row>
    <row r="65" spans="1:7">
      <c r="A65" s="12" t="s">
        <v>570</v>
      </c>
      <c r="B65" s="201">
        <f>B45+B54+B59+B62+B63</f>
        <v>0</v>
      </c>
      <c r="C65" s="201">
        <f t="shared" ref="C65:F65" si="15">C45+C54+C59+C62+C63</f>
        <v>24923603.609999999</v>
      </c>
      <c r="D65" s="201">
        <f t="shared" si="15"/>
        <v>24923603.609999999</v>
      </c>
      <c r="E65" s="201">
        <f t="shared" si="15"/>
        <v>17729365.609999999</v>
      </c>
      <c r="F65" s="201">
        <f t="shared" si="15"/>
        <v>17729365.609999999</v>
      </c>
      <c r="G65" s="201">
        <f>F65-B65</f>
        <v>17729365.609999999</v>
      </c>
    </row>
    <row r="66" spans="1:7">
      <c r="A66" s="21"/>
      <c r="B66" s="203"/>
      <c r="C66" s="203"/>
      <c r="D66" s="203"/>
      <c r="E66" s="203"/>
      <c r="F66" s="203"/>
      <c r="G66" s="203"/>
    </row>
    <row r="67" spans="1:7">
      <c r="A67" s="12" t="s">
        <v>571</v>
      </c>
      <c r="B67" s="201">
        <f>B68</f>
        <v>0</v>
      </c>
      <c r="C67" s="201">
        <f t="shared" ref="C67:G67" si="16">C68</f>
        <v>0</v>
      </c>
      <c r="D67" s="201">
        <f t="shared" si="16"/>
        <v>0</v>
      </c>
      <c r="E67" s="201">
        <f t="shared" si="16"/>
        <v>0</v>
      </c>
      <c r="F67" s="201">
        <f t="shared" si="16"/>
        <v>0</v>
      </c>
      <c r="G67" s="201">
        <f t="shared" si="16"/>
        <v>0</v>
      </c>
    </row>
    <row r="68" spans="1:7">
      <c r="A68" s="20" t="s">
        <v>572</v>
      </c>
      <c r="B68" s="202">
        <v>0</v>
      </c>
      <c r="C68" s="202">
        <v>0</v>
      </c>
      <c r="D68" s="211">
        <f>B68+C68</f>
        <v>0</v>
      </c>
      <c r="E68" s="202">
        <v>0</v>
      </c>
      <c r="F68" s="202">
        <v>0</v>
      </c>
      <c r="G68" s="211">
        <f t="shared" ref="G68" si="17">F68-B68</f>
        <v>0</v>
      </c>
    </row>
    <row r="69" spans="1:7">
      <c r="A69" s="21"/>
      <c r="B69" s="203"/>
      <c r="C69" s="203"/>
      <c r="D69" s="203"/>
      <c r="E69" s="203"/>
      <c r="F69" s="203"/>
      <c r="G69" s="203"/>
    </row>
    <row r="70" spans="1:7">
      <c r="A70" s="12" t="s">
        <v>573</v>
      </c>
      <c r="B70" s="201">
        <f>B41+B65+B67</f>
        <v>28374937</v>
      </c>
      <c r="C70" s="201">
        <f t="shared" ref="C70:G70" si="18">C41+C65+C67</f>
        <v>31045952.759999998</v>
      </c>
      <c r="D70" s="201">
        <f t="shared" si="18"/>
        <v>59420889.759999998</v>
      </c>
      <c r="E70" s="201">
        <f t="shared" si="18"/>
        <v>43134007.609999999</v>
      </c>
      <c r="F70" s="201">
        <f t="shared" si="18"/>
        <v>43134007.609999999</v>
      </c>
      <c r="G70" s="201">
        <f t="shared" si="18"/>
        <v>14759070.609999999</v>
      </c>
    </row>
    <row r="71" spans="1:7">
      <c r="A71" s="21"/>
      <c r="B71" s="203"/>
      <c r="C71" s="203"/>
      <c r="D71" s="203"/>
      <c r="E71" s="203"/>
      <c r="F71" s="203"/>
      <c r="G71" s="203"/>
    </row>
    <row r="72" spans="1:7">
      <c r="A72" s="12" t="s">
        <v>574</v>
      </c>
      <c r="B72" s="203"/>
      <c r="C72" s="203"/>
      <c r="D72" s="203"/>
      <c r="E72" s="203"/>
      <c r="F72" s="203"/>
      <c r="G72" s="203"/>
    </row>
    <row r="73" spans="1:7" ht="30">
      <c r="A73" s="89" t="s">
        <v>575</v>
      </c>
      <c r="B73" s="202">
        <v>0</v>
      </c>
      <c r="C73" s="202">
        <v>0</v>
      </c>
      <c r="D73" s="211">
        <f t="shared" ref="D73:D74" si="19">B73+C73</f>
        <v>0</v>
      </c>
      <c r="E73" s="202">
        <v>0</v>
      </c>
      <c r="F73" s="202">
        <v>0</v>
      </c>
      <c r="G73" s="211">
        <f t="shared" ref="G73:G74" si="20">F73-B73</f>
        <v>0</v>
      </c>
    </row>
    <row r="74" spans="1:7" ht="30">
      <c r="A74" s="89" t="s">
        <v>576</v>
      </c>
      <c r="B74" s="211">
        <v>0</v>
      </c>
      <c r="C74" s="211">
        <v>0</v>
      </c>
      <c r="D74" s="211">
        <f t="shared" si="19"/>
        <v>0</v>
      </c>
      <c r="E74" s="211">
        <v>0</v>
      </c>
      <c r="F74" s="211">
        <v>0</v>
      </c>
      <c r="G74" s="211">
        <f t="shared" si="20"/>
        <v>0</v>
      </c>
    </row>
    <row r="75" spans="1:7">
      <c r="A75" s="90" t="s">
        <v>577</v>
      </c>
      <c r="B75" s="201">
        <f>B73+B74</f>
        <v>0</v>
      </c>
      <c r="C75" s="201">
        <f t="shared" ref="C75:G75" si="21">C73+C74</f>
        <v>0</v>
      </c>
      <c r="D75" s="201">
        <f t="shared" si="21"/>
        <v>0</v>
      </c>
      <c r="E75" s="201">
        <f t="shared" si="21"/>
        <v>0</v>
      </c>
      <c r="F75" s="201">
        <f t="shared" si="21"/>
        <v>0</v>
      </c>
      <c r="G75" s="201">
        <f t="shared" si="21"/>
        <v>0</v>
      </c>
    </row>
    <row r="76" spans="1:7">
      <c r="A76" s="5"/>
      <c r="B76" s="91"/>
      <c r="C76" s="91"/>
      <c r="D76" s="91"/>
      <c r="E76" s="91"/>
      <c r="F76" s="91"/>
      <c r="G76" s="91"/>
    </row>
    <row r="77" spans="1:7">
      <c r="B77" s="92"/>
      <c r="C77" s="92"/>
      <c r="D77" s="92"/>
      <c r="E77" s="92"/>
      <c r="F77" s="92"/>
      <c r="G77" s="92"/>
    </row>
    <row r="78" spans="1:7">
      <c r="B78" s="93"/>
      <c r="C78" s="93"/>
      <c r="D78" s="93"/>
      <c r="E78" s="93"/>
      <c r="F78" s="93"/>
      <c r="G78" s="94"/>
    </row>
    <row r="79" spans="1:7">
      <c r="B79" s="92"/>
      <c r="C79" s="92"/>
      <c r="D79" s="92"/>
      <c r="E79" s="92"/>
      <c r="F79" s="92"/>
      <c r="G79" s="95"/>
    </row>
    <row r="80" spans="1:7">
      <c r="B80" s="96"/>
      <c r="C80" s="96"/>
      <c r="D80" s="96"/>
      <c r="E80" s="96"/>
      <c r="F80" s="96"/>
      <c r="G80" s="96"/>
    </row>
    <row r="83" spans="4:7">
      <c r="D83" s="97"/>
      <c r="E83" s="97"/>
      <c r="F83" s="97"/>
      <c r="G83" s="9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horizontalDpi="4294967294" verticalDpi="4294967294" r:id="rId1"/>
  <ignoredErrors>
    <ignoredError sqref="B20:G21 B16:C16 E16 D16:D17 D9:D14 C18:D18 G16:G17 G18 G9:G14 C17 C19:D19 B23:G24 C22:D22 B28:G28 C25:D25 C26:D26 B35:G45 C30:D30 C31:D31 C32:D32 C33:D33 C46:D46 C47:D47 C48:D48 C49:D49 C50:D50 C51:D51 C52:D52 C53:D53 B57:D57 C55:D55 C56:D56 B59:G61 B69:G72 C68:D68 B74:G83 C73:D73 G19 G22 G25 G26 B27:D27 G27 B29:D29 G29 G30 G31 G32 G33 G46 G47 G48 G49 G50 G51 G52 G53 G55 G56 G57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0"/>
  <sheetViews>
    <sheetView showGridLines="0" zoomScale="80" zoomScaleNormal="80" workbookViewId="0">
      <pane ySplit="8" topLeftCell="A144" activePane="bottomLeft" state="frozen"/>
      <selection activeCell="D109" sqref="D109"/>
      <selection pane="bottomLeft" activeCell="D109" sqref="D10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37" t="s">
        <v>0</v>
      </c>
      <c r="B1" s="236"/>
      <c r="C1" s="236"/>
      <c r="D1" s="236"/>
      <c r="E1" s="236"/>
      <c r="F1" s="236"/>
      <c r="G1" s="236"/>
    </row>
    <row r="2" spans="1:8">
      <c r="A2" s="233" t="s">
        <v>726</v>
      </c>
      <c r="B2" s="233"/>
      <c r="C2" s="233"/>
      <c r="D2" s="233"/>
      <c r="E2" s="233"/>
      <c r="F2" s="233"/>
      <c r="G2" s="233"/>
    </row>
    <row r="3" spans="1:8">
      <c r="A3" s="240" t="s">
        <v>1</v>
      </c>
      <c r="B3" s="240"/>
      <c r="C3" s="240"/>
      <c r="D3" s="240"/>
      <c r="E3" s="240"/>
      <c r="F3" s="240"/>
      <c r="G3" s="240"/>
    </row>
    <row r="4" spans="1:8">
      <c r="A4" s="240" t="s">
        <v>2</v>
      </c>
      <c r="B4" s="240"/>
      <c r="C4" s="240"/>
      <c r="D4" s="240"/>
      <c r="E4" s="240"/>
      <c r="F4" s="240"/>
      <c r="G4" s="240"/>
    </row>
    <row r="5" spans="1:8">
      <c r="A5" s="240" t="s">
        <v>735</v>
      </c>
      <c r="B5" s="240"/>
      <c r="C5" s="240"/>
      <c r="D5" s="240"/>
      <c r="E5" s="240"/>
      <c r="F5" s="240"/>
      <c r="G5" s="240"/>
    </row>
    <row r="6" spans="1:8">
      <c r="A6" s="234" t="s">
        <v>3</v>
      </c>
      <c r="B6" s="234"/>
      <c r="C6" s="234"/>
      <c r="D6" s="234"/>
      <c r="E6" s="234"/>
      <c r="F6" s="234"/>
      <c r="G6" s="234"/>
    </row>
    <row r="7" spans="1:8">
      <c r="A7" s="238" t="s">
        <v>4</v>
      </c>
      <c r="B7" s="238" t="s">
        <v>5</v>
      </c>
      <c r="C7" s="238"/>
      <c r="D7" s="238"/>
      <c r="E7" s="238"/>
      <c r="F7" s="238"/>
      <c r="G7" s="239" t="s">
        <v>6</v>
      </c>
    </row>
    <row r="8" spans="1:8" ht="30">
      <c r="A8" s="238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38"/>
    </row>
    <row r="9" spans="1:8">
      <c r="A9" s="6" t="s">
        <v>12</v>
      </c>
      <c r="B9" s="214">
        <v>28374937</v>
      </c>
      <c r="C9" s="214">
        <v>5218263.8099999996</v>
      </c>
      <c r="D9" s="214">
        <v>33593200.810000002</v>
      </c>
      <c r="E9" s="214">
        <v>22240295.18</v>
      </c>
      <c r="F9" s="214">
        <v>22145544.469999999</v>
      </c>
      <c r="G9" s="214">
        <v>11352905.630000001</v>
      </c>
    </row>
    <row r="10" spans="1:8">
      <c r="A10" s="7" t="s">
        <v>13</v>
      </c>
      <c r="B10" s="213">
        <v>20618068.010000002</v>
      </c>
      <c r="C10" s="213">
        <v>2173449.0499999998</v>
      </c>
      <c r="D10" s="213">
        <v>22791517.059999999</v>
      </c>
      <c r="E10" s="213">
        <v>17489712.559999999</v>
      </c>
      <c r="F10" s="213">
        <v>17489712.559999999</v>
      </c>
      <c r="G10" s="213">
        <v>5301804.5</v>
      </c>
    </row>
    <row r="11" spans="1:8">
      <c r="A11" s="8" t="s">
        <v>14</v>
      </c>
      <c r="B11" s="215">
        <v>13206422.630000001</v>
      </c>
      <c r="C11" s="215">
        <v>935465.87</v>
      </c>
      <c r="D11" s="213">
        <v>14141888.5</v>
      </c>
      <c r="E11" s="215">
        <v>12110241.869999999</v>
      </c>
      <c r="F11" s="215">
        <v>12110241.869999999</v>
      </c>
      <c r="G11" s="213">
        <v>2031646.63</v>
      </c>
      <c r="H11" s="26" t="s">
        <v>144</v>
      </c>
    </row>
    <row r="12" spans="1:8">
      <c r="A12" s="8" t="s">
        <v>15</v>
      </c>
      <c r="B12" s="215"/>
      <c r="C12" s="215"/>
      <c r="D12" s="213">
        <v>0</v>
      </c>
      <c r="E12" s="215"/>
      <c r="F12" s="215"/>
      <c r="G12" s="213">
        <v>0</v>
      </c>
      <c r="H12" s="26" t="s">
        <v>145</v>
      </c>
    </row>
    <row r="13" spans="1:8">
      <c r="A13" s="8" t="s">
        <v>16</v>
      </c>
      <c r="B13" s="215">
        <v>3084917.84</v>
      </c>
      <c r="C13" s="215">
        <v>296879.98</v>
      </c>
      <c r="D13" s="213">
        <v>3381797.82</v>
      </c>
      <c r="E13" s="215">
        <v>1560112.32</v>
      </c>
      <c r="F13" s="215">
        <v>1560112.32</v>
      </c>
      <c r="G13" s="213">
        <v>1821685.5</v>
      </c>
      <c r="H13" s="26" t="s">
        <v>146</v>
      </c>
    </row>
    <row r="14" spans="1:8">
      <c r="A14" s="8" t="s">
        <v>17</v>
      </c>
      <c r="B14" s="215">
        <v>3141675.57</v>
      </c>
      <c r="C14" s="215">
        <v>167961.25</v>
      </c>
      <c r="D14" s="213">
        <v>3309636.82</v>
      </c>
      <c r="E14" s="215">
        <v>2673123.31</v>
      </c>
      <c r="F14" s="215">
        <v>2673123.31</v>
      </c>
      <c r="G14" s="213">
        <v>636513.51</v>
      </c>
      <c r="H14" s="26" t="s">
        <v>147</v>
      </c>
    </row>
    <row r="15" spans="1:8">
      <c r="A15" s="8" t="s">
        <v>18</v>
      </c>
      <c r="B15" s="215">
        <v>1182797.06</v>
      </c>
      <c r="C15" s="215">
        <v>432783.6</v>
      </c>
      <c r="D15" s="213">
        <v>1615580.66</v>
      </c>
      <c r="E15" s="215">
        <v>1146235.06</v>
      </c>
      <c r="F15" s="215">
        <v>1146235.06</v>
      </c>
      <c r="G15" s="213">
        <v>469345.6</v>
      </c>
      <c r="H15" s="26" t="s">
        <v>148</v>
      </c>
    </row>
    <row r="16" spans="1:8">
      <c r="A16" s="8" t="s">
        <v>19</v>
      </c>
      <c r="B16" s="215"/>
      <c r="C16" s="215"/>
      <c r="D16" s="213">
        <v>0</v>
      </c>
      <c r="E16" s="215"/>
      <c r="F16" s="215"/>
      <c r="G16" s="213">
        <v>0</v>
      </c>
      <c r="H16" s="26" t="s">
        <v>149</v>
      </c>
    </row>
    <row r="17" spans="1:8">
      <c r="A17" s="8" t="s">
        <v>20</v>
      </c>
      <c r="B17" s="215">
        <v>2254.91</v>
      </c>
      <c r="C17" s="215">
        <v>340358.35</v>
      </c>
      <c r="D17" s="213">
        <v>342613.26</v>
      </c>
      <c r="E17" s="215">
        <v>0</v>
      </c>
      <c r="F17" s="215">
        <v>0</v>
      </c>
      <c r="G17" s="213">
        <v>342613.26</v>
      </c>
      <c r="H17" s="26" t="s">
        <v>150</v>
      </c>
    </row>
    <row r="18" spans="1:8">
      <c r="A18" s="7" t="s">
        <v>21</v>
      </c>
      <c r="B18" s="213">
        <v>1945702.5</v>
      </c>
      <c r="C18" s="213">
        <v>915313.13</v>
      </c>
      <c r="D18" s="213">
        <v>2861015.63</v>
      </c>
      <c r="E18" s="213">
        <v>401434.78</v>
      </c>
      <c r="F18" s="213">
        <v>401434.78</v>
      </c>
      <c r="G18" s="213">
        <v>2459580.85</v>
      </c>
    </row>
    <row r="19" spans="1:8">
      <c r="A19" s="8" t="s">
        <v>22</v>
      </c>
      <c r="B19" s="215">
        <v>545508.31999999995</v>
      </c>
      <c r="C19" s="215">
        <v>175734.3</v>
      </c>
      <c r="D19" s="213">
        <v>721242.62</v>
      </c>
      <c r="E19" s="215">
        <v>70421.63</v>
      </c>
      <c r="F19" s="215">
        <v>70421.63</v>
      </c>
      <c r="G19" s="213">
        <v>650820.99</v>
      </c>
      <c r="H19" s="26" t="s">
        <v>151</v>
      </c>
    </row>
    <row r="20" spans="1:8">
      <c r="A20" s="8" t="s">
        <v>23</v>
      </c>
      <c r="B20" s="215">
        <v>65685.100000000006</v>
      </c>
      <c r="C20" s="215">
        <v>0</v>
      </c>
      <c r="D20" s="213">
        <v>65685.100000000006</v>
      </c>
      <c r="E20" s="215">
        <v>60529.8</v>
      </c>
      <c r="F20" s="215">
        <v>60529.8</v>
      </c>
      <c r="G20" s="213">
        <v>5155.3</v>
      </c>
      <c r="H20" s="26" t="s">
        <v>152</v>
      </c>
    </row>
    <row r="21" spans="1:8">
      <c r="A21" s="8" t="s">
        <v>24</v>
      </c>
      <c r="B21" s="215"/>
      <c r="C21" s="215"/>
      <c r="D21" s="213">
        <v>0</v>
      </c>
      <c r="E21" s="215"/>
      <c r="F21" s="215"/>
      <c r="G21" s="213">
        <v>0</v>
      </c>
      <c r="H21" s="26" t="s">
        <v>153</v>
      </c>
    </row>
    <row r="22" spans="1:8">
      <c r="A22" s="8" t="s">
        <v>25</v>
      </c>
      <c r="B22" s="215">
        <v>376638.71999999997</v>
      </c>
      <c r="C22" s="215">
        <v>137646</v>
      </c>
      <c r="D22" s="213">
        <v>514284.72</v>
      </c>
      <c r="E22" s="215">
        <v>41070.870000000003</v>
      </c>
      <c r="F22" s="215">
        <v>41070.870000000003</v>
      </c>
      <c r="G22" s="213">
        <v>473213.85</v>
      </c>
      <c r="H22" s="26" t="s">
        <v>154</v>
      </c>
    </row>
    <row r="23" spans="1:8">
      <c r="A23" s="8" t="s">
        <v>26</v>
      </c>
      <c r="B23" s="215">
        <v>277275.8</v>
      </c>
      <c r="C23" s="215">
        <v>114874.2</v>
      </c>
      <c r="D23" s="213">
        <v>392150</v>
      </c>
      <c r="E23" s="215">
        <v>13754.58</v>
      </c>
      <c r="F23" s="215">
        <v>13754.58</v>
      </c>
      <c r="G23" s="213">
        <v>378395.42</v>
      </c>
      <c r="H23" s="26" t="s">
        <v>155</v>
      </c>
    </row>
    <row r="24" spans="1:8">
      <c r="A24" s="8" t="s">
        <v>27</v>
      </c>
      <c r="B24" s="215">
        <v>170000</v>
      </c>
      <c r="C24" s="215">
        <v>3448.71</v>
      </c>
      <c r="D24" s="213">
        <v>173448.71</v>
      </c>
      <c r="E24" s="215">
        <v>147668.74</v>
      </c>
      <c r="F24" s="215">
        <v>147668.74</v>
      </c>
      <c r="G24" s="213">
        <v>25779.97</v>
      </c>
      <c r="H24" s="26" t="s">
        <v>156</v>
      </c>
    </row>
    <row r="25" spans="1:8">
      <c r="A25" s="8" t="s">
        <v>28</v>
      </c>
      <c r="B25" s="215">
        <v>154780.9</v>
      </c>
      <c r="C25" s="215">
        <v>-4959.78</v>
      </c>
      <c r="D25" s="213">
        <v>149821.12</v>
      </c>
      <c r="E25" s="215">
        <v>2519.1</v>
      </c>
      <c r="F25" s="215">
        <v>2519.1</v>
      </c>
      <c r="G25" s="213">
        <v>147302.01999999999</v>
      </c>
      <c r="H25" s="26" t="s">
        <v>157</v>
      </c>
    </row>
    <row r="26" spans="1:8">
      <c r="A26" s="8" t="s">
        <v>29</v>
      </c>
      <c r="B26" s="215"/>
      <c r="C26" s="215"/>
      <c r="D26" s="213">
        <v>0</v>
      </c>
      <c r="E26" s="215"/>
      <c r="F26" s="215"/>
      <c r="G26" s="213">
        <v>0</v>
      </c>
      <c r="H26" s="26" t="s">
        <v>158</v>
      </c>
    </row>
    <row r="27" spans="1:8">
      <c r="A27" s="8" t="s">
        <v>30</v>
      </c>
      <c r="B27" s="215">
        <v>355813.66</v>
      </c>
      <c r="C27" s="215">
        <v>488569.7</v>
      </c>
      <c r="D27" s="213">
        <v>844383.36</v>
      </c>
      <c r="E27" s="215">
        <v>65470.06</v>
      </c>
      <c r="F27" s="215">
        <v>65470.06</v>
      </c>
      <c r="G27" s="213">
        <v>778913.3</v>
      </c>
      <c r="H27" s="26" t="s">
        <v>159</v>
      </c>
    </row>
    <row r="28" spans="1:8">
      <c r="A28" s="7" t="s">
        <v>31</v>
      </c>
      <c r="B28" s="213">
        <v>5811166.4900000002</v>
      </c>
      <c r="C28" s="213">
        <v>1334106.75</v>
      </c>
      <c r="D28" s="213">
        <v>7145273.2400000002</v>
      </c>
      <c r="E28" s="213">
        <v>4065096.46</v>
      </c>
      <c r="F28" s="213">
        <v>3970345.75</v>
      </c>
      <c r="G28" s="213">
        <v>3080176.78</v>
      </c>
    </row>
    <row r="29" spans="1:8">
      <c r="A29" s="8" t="s">
        <v>32</v>
      </c>
      <c r="B29" s="215">
        <v>1458642.25</v>
      </c>
      <c r="C29" s="215">
        <v>35417.46</v>
      </c>
      <c r="D29" s="213">
        <v>1494059.71</v>
      </c>
      <c r="E29" s="215">
        <v>1003514.86</v>
      </c>
      <c r="F29" s="215">
        <v>1003514.86</v>
      </c>
      <c r="G29" s="213">
        <v>490544.85</v>
      </c>
      <c r="H29" s="26" t="s">
        <v>160</v>
      </c>
    </row>
    <row r="30" spans="1:8">
      <c r="A30" s="8" t="s">
        <v>33</v>
      </c>
      <c r="B30" s="215">
        <v>213863.08</v>
      </c>
      <c r="C30" s="215">
        <v>425147.61</v>
      </c>
      <c r="D30" s="213">
        <v>639010.68999999994</v>
      </c>
      <c r="E30" s="215">
        <v>465922.22</v>
      </c>
      <c r="F30" s="215">
        <v>465922.22</v>
      </c>
      <c r="G30" s="213">
        <v>173088.47</v>
      </c>
      <c r="H30" s="26" t="s">
        <v>161</v>
      </c>
    </row>
    <row r="31" spans="1:8">
      <c r="A31" s="8" t="s">
        <v>34</v>
      </c>
      <c r="B31" s="215">
        <v>987855.74</v>
      </c>
      <c r="C31" s="215">
        <v>222373</v>
      </c>
      <c r="D31" s="213">
        <v>1210228.74</v>
      </c>
      <c r="E31" s="215">
        <v>555397.02</v>
      </c>
      <c r="F31" s="215">
        <v>555397.02</v>
      </c>
      <c r="G31" s="213">
        <v>654831.72</v>
      </c>
      <c r="H31" s="26" t="s">
        <v>162</v>
      </c>
    </row>
    <row r="32" spans="1:8">
      <c r="A32" s="8" t="s">
        <v>35</v>
      </c>
      <c r="B32" s="215">
        <v>384999.99</v>
      </c>
      <c r="C32" s="215">
        <v>115690.44</v>
      </c>
      <c r="D32" s="213">
        <v>500690.43</v>
      </c>
      <c r="E32" s="215">
        <v>294366.03000000003</v>
      </c>
      <c r="F32" s="215">
        <v>294366.03000000003</v>
      </c>
      <c r="G32" s="213">
        <v>206324.4</v>
      </c>
      <c r="H32" s="26" t="s">
        <v>163</v>
      </c>
    </row>
    <row r="33" spans="1:8">
      <c r="A33" s="8" t="s">
        <v>36</v>
      </c>
      <c r="B33" s="215">
        <v>1320042.6000000001</v>
      </c>
      <c r="C33" s="215">
        <v>416243.55</v>
      </c>
      <c r="D33" s="213">
        <v>1736286.15</v>
      </c>
      <c r="E33" s="215">
        <v>667194.31999999995</v>
      </c>
      <c r="F33" s="215">
        <v>667194.31999999995</v>
      </c>
      <c r="G33" s="213">
        <v>1069091.83</v>
      </c>
      <c r="H33" s="26" t="s">
        <v>164</v>
      </c>
    </row>
    <row r="34" spans="1:8">
      <c r="A34" s="8" t="s">
        <v>37</v>
      </c>
      <c r="B34" s="215">
        <v>58000</v>
      </c>
      <c r="C34" s="215">
        <v>-14000</v>
      </c>
      <c r="D34" s="213">
        <v>44000</v>
      </c>
      <c r="E34" s="215">
        <v>40163.86</v>
      </c>
      <c r="F34" s="215">
        <v>40163.86</v>
      </c>
      <c r="G34" s="213">
        <v>3836.14</v>
      </c>
      <c r="H34" s="26" t="s">
        <v>165</v>
      </c>
    </row>
    <row r="35" spans="1:8">
      <c r="A35" s="8" t="s">
        <v>38</v>
      </c>
      <c r="B35" s="215">
        <v>215027.58</v>
      </c>
      <c r="C35" s="215">
        <v>85970</v>
      </c>
      <c r="D35" s="213">
        <v>300997.58</v>
      </c>
      <c r="E35" s="215">
        <v>150736.03</v>
      </c>
      <c r="F35" s="215">
        <v>144811.79999999999</v>
      </c>
      <c r="G35" s="213">
        <v>150261.54999999999</v>
      </c>
      <c r="H35" s="26" t="s">
        <v>166</v>
      </c>
    </row>
    <row r="36" spans="1:8">
      <c r="A36" s="8" t="s">
        <v>39</v>
      </c>
      <c r="B36" s="215">
        <v>372151.3</v>
      </c>
      <c r="C36" s="215">
        <v>-25970</v>
      </c>
      <c r="D36" s="213">
        <v>346181.3</v>
      </c>
      <c r="E36" s="215">
        <v>204739.95</v>
      </c>
      <c r="F36" s="215">
        <v>204739.95</v>
      </c>
      <c r="G36" s="213">
        <v>141441.35</v>
      </c>
      <c r="H36" s="26" t="s">
        <v>167</v>
      </c>
    </row>
    <row r="37" spans="1:8">
      <c r="A37" s="8" t="s">
        <v>40</v>
      </c>
      <c r="B37" s="215">
        <v>800583.95</v>
      </c>
      <c r="C37" s="215">
        <v>73234.69</v>
      </c>
      <c r="D37" s="213">
        <v>873818.64</v>
      </c>
      <c r="E37" s="215">
        <v>683062.17</v>
      </c>
      <c r="F37" s="215">
        <v>594235.68999999994</v>
      </c>
      <c r="G37" s="213">
        <v>190756.47</v>
      </c>
      <c r="H37" s="26" t="s">
        <v>168</v>
      </c>
    </row>
    <row r="38" spans="1:8">
      <c r="A38" s="7" t="s">
        <v>41</v>
      </c>
      <c r="B38" s="213">
        <v>0</v>
      </c>
      <c r="C38" s="213">
        <v>78150</v>
      </c>
      <c r="D38" s="213">
        <v>78150</v>
      </c>
      <c r="E38" s="213">
        <v>66150</v>
      </c>
      <c r="F38" s="213">
        <v>66150</v>
      </c>
      <c r="G38" s="213">
        <v>12000</v>
      </c>
    </row>
    <row r="39" spans="1:8">
      <c r="A39" s="8" t="s">
        <v>42</v>
      </c>
      <c r="B39" s="215"/>
      <c r="C39" s="215"/>
      <c r="D39" s="213">
        <v>0</v>
      </c>
      <c r="E39" s="215"/>
      <c r="F39" s="215"/>
      <c r="G39" s="213">
        <v>0</v>
      </c>
      <c r="H39" s="26" t="s">
        <v>169</v>
      </c>
    </row>
    <row r="40" spans="1:8">
      <c r="A40" s="8" t="s">
        <v>43</v>
      </c>
      <c r="B40" s="215"/>
      <c r="C40" s="215"/>
      <c r="D40" s="213">
        <v>0</v>
      </c>
      <c r="E40" s="215"/>
      <c r="F40" s="215"/>
      <c r="G40" s="213">
        <v>0</v>
      </c>
      <c r="H40" s="26" t="s">
        <v>170</v>
      </c>
    </row>
    <row r="41" spans="1:8">
      <c r="A41" s="8" t="s">
        <v>44</v>
      </c>
      <c r="B41" s="215"/>
      <c r="C41" s="215"/>
      <c r="D41" s="213">
        <v>0</v>
      </c>
      <c r="E41" s="215"/>
      <c r="F41" s="215"/>
      <c r="G41" s="213">
        <v>0</v>
      </c>
      <c r="H41" s="26" t="s">
        <v>171</v>
      </c>
    </row>
    <row r="42" spans="1:8">
      <c r="A42" s="8" t="s">
        <v>45</v>
      </c>
      <c r="B42" s="215">
        <v>0</v>
      </c>
      <c r="C42" s="215">
        <v>78150</v>
      </c>
      <c r="D42" s="213">
        <v>78150</v>
      </c>
      <c r="E42" s="215">
        <v>66150</v>
      </c>
      <c r="F42" s="215">
        <v>66150</v>
      </c>
      <c r="G42" s="213">
        <v>12000</v>
      </c>
      <c r="H42" s="26" t="s">
        <v>172</v>
      </c>
    </row>
    <row r="43" spans="1:8">
      <c r="A43" s="8" t="s">
        <v>46</v>
      </c>
      <c r="B43" s="215"/>
      <c r="C43" s="215"/>
      <c r="D43" s="213">
        <v>0</v>
      </c>
      <c r="E43" s="215"/>
      <c r="F43" s="215"/>
      <c r="G43" s="213">
        <v>0</v>
      </c>
      <c r="H43" s="26" t="s">
        <v>173</v>
      </c>
    </row>
    <row r="44" spans="1:8">
      <c r="A44" s="8" t="s">
        <v>47</v>
      </c>
      <c r="B44" s="213"/>
      <c r="C44" s="213"/>
      <c r="D44" s="213">
        <v>0</v>
      </c>
      <c r="E44" s="213"/>
      <c r="F44" s="213"/>
      <c r="G44" s="213">
        <v>0</v>
      </c>
      <c r="H44" s="26" t="s">
        <v>174</v>
      </c>
    </row>
    <row r="45" spans="1:8">
      <c r="A45" s="8" t="s">
        <v>48</v>
      </c>
      <c r="B45" s="213"/>
      <c r="C45" s="213"/>
      <c r="D45" s="213">
        <v>0</v>
      </c>
      <c r="E45" s="213"/>
      <c r="F45" s="213"/>
      <c r="G45" s="213">
        <v>0</v>
      </c>
      <c r="H45" s="27"/>
    </row>
    <row r="46" spans="1:8">
      <c r="A46" s="8" t="s">
        <v>49</v>
      </c>
      <c r="B46" s="213"/>
      <c r="C46" s="213"/>
      <c r="D46" s="213">
        <v>0</v>
      </c>
      <c r="E46" s="213"/>
      <c r="F46" s="213"/>
      <c r="G46" s="213">
        <v>0</v>
      </c>
      <c r="H46" s="27"/>
    </row>
    <row r="47" spans="1:8">
      <c r="A47" s="8" t="s">
        <v>50</v>
      </c>
      <c r="B47" s="213"/>
      <c r="C47" s="213"/>
      <c r="D47" s="213">
        <v>0</v>
      </c>
      <c r="E47" s="213"/>
      <c r="F47" s="213"/>
      <c r="G47" s="213">
        <v>0</v>
      </c>
      <c r="H47" s="26" t="s">
        <v>175</v>
      </c>
    </row>
    <row r="48" spans="1:8">
      <c r="A48" s="7" t="s">
        <v>51</v>
      </c>
      <c r="B48" s="213">
        <v>0</v>
      </c>
      <c r="C48" s="213">
        <v>717244.88</v>
      </c>
      <c r="D48" s="213">
        <v>717244.88</v>
      </c>
      <c r="E48" s="213">
        <v>217901.38</v>
      </c>
      <c r="F48" s="213">
        <v>217901.38</v>
      </c>
      <c r="G48" s="213">
        <v>499343.5</v>
      </c>
    </row>
    <row r="49" spans="1:8">
      <c r="A49" s="8" t="s">
        <v>52</v>
      </c>
      <c r="B49" s="215">
        <v>0</v>
      </c>
      <c r="C49" s="215">
        <v>513645.4</v>
      </c>
      <c r="D49" s="213">
        <v>513645.4</v>
      </c>
      <c r="E49" s="215">
        <v>172655.4</v>
      </c>
      <c r="F49" s="215">
        <v>172655.4</v>
      </c>
      <c r="G49" s="213">
        <v>340990</v>
      </c>
      <c r="H49" s="26" t="s">
        <v>176</v>
      </c>
    </row>
    <row r="50" spans="1:8">
      <c r="A50" s="8" t="s">
        <v>53</v>
      </c>
      <c r="B50" s="215">
        <v>0</v>
      </c>
      <c r="C50" s="215">
        <v>60973.279999999999</v>
      </c>
      <c r="D50" s="213">
        <v>60973.279999999999</v>
      </c>
      <c r="E50" s="215">
        <v>0</v>
      </c>
      <c r="F50" s="215">
        <v>0</v>
      </c>
      <c r="G50" s="213">
        <v>60973.279999999999</v>
      </c>
      <c r="H50" s="26" t="s">
        <v>177</v>
      </c>
    </row>
    <row r="51" spans="1:8">
      <c r="A51" s="8" t="s">
        <v>54</v>
      </c>
      <c r="B51" s="215">
        <v>0</v>
      </c>
      <c r="C51" s="215">
        <v>84326.2</v>
      </c>
      <c r="D51" s="213">
        <v>84326.2</v>
      </c>
      <c r="E51" s="215">
        <v>45245.98</v>
      </c>
      <c r="F51" s="215">
        <v>45245.98</v>
      </c>
      <c r="G51" s="213">
        <v>39080.22</v>
      </c>
      <c r="H51" s="26" t="s">
        <v>178</v>
      </c>
    </row>
    <row r="52" spans="1:8">
      <c r="A52" s="8" t="s">
        <v>55</v>
      </c>
      <c r="B52" s="215"/>
      <c r="C52" s="215"/>
      <c r="D52" s="213">
        <v>0</v>
      </c>
      <c r="E52" s="215"/>
      <c r="F52" s="215"/>
      <c r="G52" s="213">
        <v>0</v>
      </c>
      <c r="H52" s="26" t="s">
        <v>179</v>
      </c>
    </row>
    <row r="53" spans="1:8">
      <c r="A53" s="8" t="s">
        <v>56</v>
      </c>
      <c r="B53" s="215"/>
      <c r="C53" s="215"/>
      <c r="D53" s="213">
        <v>0</v>
      </c>
      <c r="E53" s="215"/>
      <c r="F53" s="215"/>
      <c r="G53" s="213">
        <v>0</v>
      </c>
      <c r="H53" s="26" t="s">
        <v>180</v>
      </c>
    </row>
    <row r="54" spans="1:8">
      <c r="A54" s="8" t="s">
        <v>57</v>
      </c>
      <c r="B54" s="215">
        <v>0</v>
      </c>
      <c r="C54" s="215">
        <v>58300</v>
      </c>
      <c r="D54" s="213">
        <v>58300</v>
      </c>
      <c r="E54" s="215">
        <v>0</v>
      </c>
      <c r="F54" s="215">
        <v>0</v>
      </c>
      <c r="G54" s="213">
        <v>58300</v>
      </c>
      <c r="H54" s="26" t="s">
        <v>181</v>
      </c>
    </row>
    <row r="55" spans="1:8">
      <c r="A55" s="8" t="s">
        <v>58</v>
      </c>
      <c r="B55" s="215"/>
      <c r="C55" s="215"/>
      <c r="D55" s="213">
        <v>0</v>
      </c>
      <c r="E55" s="215"/>
      <c r="F55" s="215"/>
      <c r="G55" s="213">
        <v>0</v>
      </c>
      <c r="H55" s="26" t="s">
        <v>182</v>
      </c>
    </row>
    <row r="56" spans="1:8">
      <c r="A56" s="8" t="s">
        <v>59</v>
      </c>
      <c r="B56" s="215"/>
      <c r="C56" s="215"/>
      <c r="D56" s="213">
        <v>0</v>
      </c>
      <c r="E56" s="215"/>
      <c r="F56" s="215"/>
      <c r="G56" s="213">
        <v>0</v>
      </c>
      <c r="H56" s="26" t="s">
        <v>183</v>
      </c>
    </row>
    <row r="57" spans="1:8">
      <c r="A57" s="8" t="s">
        <v>60</v>
      </c>
      <c r="B57" s="215"/>
      <c r="C57" s="215"/>
      <c r="D57" s="213">
        <v>0</v>
      </c>
      <c r="E57" s="215"/>
      <c r="F57" s="215"/>
      <c r="G57" s="213">
        <v>0</v>
      </c>
      <c r="H57" s="26" t="s">
        <v>184</v>
      </c>
    </row>
    <row r="58" spans="1:8">
      <c r="A58" s="7" t="s">
        <v>61</v>
      </c>
      <c r="B58" s="213">
        <v>0</v>
      </c>
      <c r="C58" s="213">
        <v>0</v>
      </c>
      <c r="D58" s="213">
        <v>0</v>
      </c>
      <c r="E58" s="213">
        <v>0</v>
      </c>
      <c r="F58" s="213">
        <v>0</v>
      </c>
      <c r="G58" s="213">
        <v>0</v>
      </c>
    </row>
    <row r="59" spans="1:8">
      <c r="A59" s="8" t="s">
        <v>62</v>
      </c>
      <c r="B59" s="215"/>
      <c r="C59" s="215"/>
      <c r="D59" s="213">
        <v>0</v>
      </c>
      <c r="E59" s="215"/>
      <c r="F59" s="215"/>
      <c r="G59" s="213">
        <v>0</v>
      </c>
      <c r="H59" s="26" t="s">
        <v>185</v>
      </c>
    </row>
    <row r="60" spans="1:8">
      <c r="A60" s="8" t="s">
        <v>63</v>
      </c>
      <c r="B60" s="215"/>
      <c r="C60" s="215"/>
      <c r="D60" s="213">
        <v>0</v>
      </c>
      <c r="E60" s="215"/>
      <c r="F60" s="215"/>
      <c r="G60" s="213">
        <v>0</v>
      </c>
      <c r="H60" s="26" t="s">
        <v>186</v>
      </c>
    </row>
    <row r="61" spans="1:8">
      <c r="A61" s="8" t="s">
        <v>64</v>
      </c>
      <c r="B61" s="215"/>
      <c r="C61" s="215"/>
      <c r="D61" s="213">
        <v>0</v>
      </c>
      <c r="E61" s="213"/>
      <c r="F61" s="213"/>
      <c r="G61" s="213">
        <v>0</v>
      </c>
      <c r="H61" s="26" t="s">
        <v>187</v>
      </c>
    </row>
    <row r="62" spans="1:8">
      <c r="A62" s="7" t="s">
        <v>65</v>
      </c>
      <c r="B62" s="213">
        <v>0</v>
      </c>
      <c r="C62" s="213">
        <v>0</v>
      </c>
      <c r="D62" s="213">
        <v>0</v>
      </c>
      <c r="E62" s="213">
        <v>0</v>
      </c>
      <c r="F62" s="213">
        <v>0</v>
      </c>
      <c r="G62" s="213">
        <v>0</v>
      </c>
    </row>
    <row r="63" spans="1:8">
      <c r="A63" s="8" t="s">
        <v>66</v>
      </c>
      <c r="B63" s="213"/>
      <c r="C63" s="213"/>
      <c r="D63" s="213">
        <v>0</v>
      </c>
      <c r="E63" s="213"/>
      <c r="F63" s="213"/>
      <c r="G63" s="213">
        <v>0</v>
      </c>
      <c r="H63" s="26" t="s">
        <v>188</v>
      </c>
    </row>
    <row r="64" spans="1:8">
      <c r="A64" s="8" t="s">
        <v>67</v>
      </c>
      <c r="B64" s="213"/>
      <c r="C64" s="213"/>
      <c r="D64" s="213">
        <v>0</v>
      </c>
      <c r="E64" s="213"/>
      <c r="F64" s="213"/>
      <c r="G64" s="213">
        <v>0</v>
      </c>
      <c r="H64" s="26" t="s">
        <v>189</v>
      </c>
    </row>
    <row r="65" spans="1:8">
      <c r="A65" s="8" t="s">
        <v>68</v>
      </c>
      <c r="B65" s="213"/>
      <c r="C65" s="213"/>
      <c r="D65" s="213">
        <v>0</v>
      </c>
      <c r="E65" s="213"/>
      <c r="F65" s="213"/>
      <c r="G65" s="213">
        <v>0</v>
      </c>
      <c r="H65" s="26" t="s">
        <v>190</v>
      </c>
    </row>
    <row r="66" spans="1:8">
      <c r="A66" s="8" t="s">
        <v>69</v>
      </c>
      <c r="B66" s="213"/>
      <c r="C66" s="213"/>
      <c r="D66" s="213">
        <v>0</v>
      </c>
      <c r="E66" s="213"/>
      <c r="F66" s="213"/>
      <c r="G66" s="213">
        <v>0</v>
      </c>
      <c r="H66" s="26" t="s">
        <v>191</v>
      </c>
    </row>
    <row r="67" spans="1:8">
      <c r="A67" s="8" t="s">
        <v>70</v>
      </c>
      <c r="B67" s="215"/>
      <c r="C67" s="215"/>
      <c r="D67" s="213">
        <v>0</v>
      </c>
      <c r="E67" s="215"/>
      <c r="F67" s="215"/>
      <c r="G67" s="213">
        <v>0</v>
      </c>
      <c r="H67" s="26" t="s">
        <v>192</v>
      </c>
    </row>
    <row r="68" spans="1:8">
      <c r="A68" s="8" t="s">
        <v>71</v>
      </c>
      <c r="B68" s="216"/>
      <c r="C68" s="216"/>
      <c r="D68" s="216">
        <v>0</v>
      </c>
      <c r="E68" s="216"/>
      <c r="F68" s="216"/>
      <c r="G68" s="216">
        <v>0</v>
      </c>
      <c r="H68" s="26"/>
    </row>
    <row r="69" spans="1:8">
      <c r="A69" s="8" t="s">
        <v>72</v>
      </c>
      <c r="B69" s="213"/>
      <c r="C69" s="213"/>
      <c r="D69" s="213">
        <v>0</v>
      </c>
      <c r="E69" s="213"/>
      <c r="F69" s="213"/>
      <c r="G69" s="213">
        <v>0</v>
      </c>
      <c r="H69" s="26" t="s">
        <v>193</v>
      </c>
    </row>
    <row r="70" spans="1:8">
      <c r="A70" s="8" t="s">
        <v>73</v>
      </c>
      <c r="B70" s="215"/>
      <c r="C70" s="215"/>
      <c r="D70" s="213">
        <v>0</v>
      </c>
      <c r="E70" s="215"/>
      <c r="F70" s="215"/>
      <c r="G70" s="213">
        <v>0</v>
      </c>
      <c r="H70" s="26" t="s">
        <v>194</v>
      </c>
    </row>
    <row r="71" spans="1:8">
      <c r="A71" s="7" t="s">
        <v>74</v>
      </c>
      <c r="B71" s="213">
        <v>0</v>
      </c>
      <c r="C71" s="213">
        <v>0</v>
      </c>
      <c r="D71" s="213">
        <v>0</v>
      </c>
      <c r="E71" s="213">
        <v>0</v>
      </c>
      <c r="F71" s="213">
        <v>0</v>
      </c>
      <c r="G71" s="213">
        <v>0</v>
      </c>
    </row>
    <row r="72" spans="1:8">
      <c r="A72" s="8" t="s">
        <v>75</v>
      </c>
      <c r="B72" s="215"/>
      <c r="C72" s="215"/>
      <c r="D72" s="213">
        <v>0</v>
      </c>
      <c r="E72" s="215"/>
      <c r="F72" s="215"/>
      <c r="G72" s="213">
        <v>0</v>
      </c>
      <c r="H72" s="26" t="s">
        <v>195</v>
      </c>
    </row>
    <row r="73" spans="1:8">
      <c r="A73" s="8" t="s">
        <v>76</v>
      </c>
      <c r="B73" s="213"/>
      <c r="C73" s="213"/>
      <c r="D73" s="213">
        <v>0</v>
      </c>
      <c r="E73" s="213"/>
      <c r="F73" s="213"/>
      <c r="G73" s="213">
        <v>0</v>
      </c>
      <c r="H73" s="26" t="s">
        <v>196</v>
      </c>
    </row>
    <row r="74" spans="1:8">
      <c r="A74" s="8" t="s">
        <v>77</v>
      </c>
      <c r="B74" s="213"/>
      <c r="C74" s="213"/>
      <c r="D74" s="213">
        <v>0</v>
      </c>
      <c r="E74" s="213"/>
      <c r="F74" s="213"/>
      <c r="G74" s="213">
        <v>0</v>
      </c>
      <c r="H74" s="26" t="s">
        <v>197</v>
      </c>
    </row>
    <row r="75" spans="1:8">
      <c r="A75" s="7" t="s">
        <v>78</v>
      </c>
      <c r="B75" s="213">
        <v>0</v>
      </c>
      <c r="C75" s="213">
        <v>0</v>
      </c>
      <c r="D75" s="213">
        <v>0</v>
      </c>
      <c r="E75" s="213">
        <v>0</v>
      </c>
      <c r="F75" s="213">
        <v>0</v>
      </c>
      <c r="G75" s="213">
        <v>0</v>
      </c>
    </row>
    <row r="76" spans="1:8">
      <c r="A76" s="8" t="s">
        <v>79</v>
      </c>
      <c r="B76" s="215"/>
      <c r="C76" s="215"/>
      <c r="D76" s="213">
        <v>0</v>
      </c>
      <c r="E76" s="215"/>
      <c r="F76" s="215"/>
      <c r="G76" s="213">
        <v>0</v>
      </c>
      <c r="H76" s="26" t="s">
        <v>198</v>
      </c>
    </row>
    <row r="77" spans="1:8">
      <c r="A77" s="8" t="s">
        <v>80</v>
      </c>
      <c r="B77" s="215"/>
      <c r="C77" s="215"/>
      <c r="D77" s="213">
        <v>0</v>
      </c>
      <c r="E77" s="215"/>
      <c r="F77" s="215"/>
      <c r="G77" s="213">
        <v>0</v>
      </c>
      <c r="H77" s="26" t="s">
        <v>199</v>
      </c>
    </row>
    <row r="78" spans="1:8">
      <c r="A78" s="8" t="s">
        <v>81</v>
      </c>
      <c r="B78" s="213"/>
      <c r="C78" s="213"/>
      <c r="D78" s="213">
        <v>0</v>
      </c>
      <c r="E78" s="213"/>
      <c r="F78" s="213"/>
      <c r="G78" s="213">
        <v>0</v>
      </c>
      <c r="H78" s="26" t="s">
        <v>200</v>
      </c>
    </row>
    <row r="79" spans="1:8">
      <c r="A79" s="8" t="s">
        <v>82</v>
      </c>
      <c r="B79" s="215"/>
      <c r="C79" s="215"/>
      <c r="D79" s="213">
        <v>0</v>
      </c>
      <c r="E79" s="215"/>
      <c r="F79" s="215"/>
      <c r="G79" s="213">
        <v>0</v>
      </c>
      <c r="H79" s="26" t="s">
        <v>201</v>
      </c>
    </row>
    <row r="80" spans="1:8">
      <c r="A80" s="8" t="s">
        <v>83</v>
      </c>
      <c r="B80" s="213"/>
      <c r="C80" s="213"/>
      <c r="D80" s="213">
        <v>0</v>
      </c>
      <c r="E80" s="213"/>
      <c r="F80" s="213"/>
      <c r="G80" s="213">
        <v>0</v>
      </c>
      <c r="H80" s="26" t="s">
        <v>202</v>
      </c>
    </row>
    <row r="81" spans="1:8">
      <c r="A81" s="8" t="s">
        <v>84</v>
      </c>
      <c r="B81" s="213"/>
      <c r="C81" s="213"/>
      <c r="D81" s="213">
        <v>0</v>
      </c>
      <c r="E81" s="213"/>
      <c r="F81" s="213"/>
      <c r="G81" s="213">
        <v>0</v>
      </c>
      <c r="H81" s="26" t="s">
        <v>203</v>
      </c>
    </row>
    <row r="82" spans="1:8">
      <c r="A82" s="8" t="s">
        <v>85</v>
      </c>
      <c r="B82" s="213"/>
      <c r="C82" s="213"/>
      <c r="D82" s="213">
        <v>0</v>
      </c>
      <c r="E82" s="213"/>
      <c r="F82" s="213"/>
      <c r="G82" s="213">
        <v>0</v>
      </c>
      <c r="H82" s="26" t="s">
        <v>204</v>
      </c>
    </row>
    <row r="83" spans="1:8">
      <c r="A83" s="9"/>
      <c r="B83" s="217"/>
      <c r="C83" s="217"/>
      <c r="D83" s="217"/>
      <c r="E83" s="217"/>
      <c r="F83" s="217"/>
      <c r="G83" s="217"/>
    </row>
    <row r="84" spans="1:8">
      <c r="A84" s="10" t="s">
        <v>86</v>
      </c>
      <c r="B84" s="214">
        <v>0</v>
      </c>
      <c r="C84" s="214">
        <v>24943483.109999999</v>
      </c>
      <c r="D84" s="214">
        <v>24943483.109999999</v>
      </c>
      <c r="E84" s="214">
        <v>15799954.439999999</v>
      </c>
      <c r="F84" s="214">
        <v>15776596.92</v>
      </c>
      <c r="G84" s="214">
        <v>9143528.6699999999</v>
      </c>
    </row>
    <row r="85" spans="1:8">
      <c r="A85" s="7" t="s">
        <v>13</v>
      </c>
      <c r="B85" s="213">
        <v>0</v>
      </c>
      <c r="C85" s="213">
        <v>22791517.059999999</v>
      </c>
      <c r="D85" s="213">
        <v>22791517.059999999</v>
      </c>
      <c r="E85" s="213">
        <v>14230845</v>
      </c>
      <c r="F85" s="213">
        <v>14230845</v>
      </c>
      <c r="G85" s="213">
        <v>8560672.0600000005</v>
      </c>
    </row>
    <row r="86" spans="1:8">
      <c r="A86" s="8" t="s">
        <v>14</v>
      </c>
      <c r="B86" s="215">
        <v>0</v>
      </c>
      <c r="C86" s="215">
        <v>14103674.09</v>
      </c>
      <c r="D86" s="213">
        <v>14103674.09</v>
      </c>
      <c r="E86" s="215">
        <v>10029505.02</v>
      </c>
      <c r="F86" s="215">
        <v>10029505.02</v>
      </c>
      <c r="G86" s="213">
        <v>4074169.07</v>
      </c>
      <c r="H86" s="26" t="s">
        <v>205</v>
      </c>
    </row>
    <row r="87" spans="1:8">
      <c r="A87" s="8" t="s">
        <v>15</v>
      </c>
      <c r="B87" s="215"/>
      <c r="C87" s="215"/>
      <c r="D87" s="213">
        <v>0</v>
      </c>
      <c r="E87" s="215"/>
      <c r="F87" s="215"/>
      <c r="G87" s="213">
        <v>0</v>
      </c>
      <c r="H87" s="26" t="s">
        <v>206</v>
      </c>
    </row>
    <row r="88" spans="1:8">
      <c r="A88" s="8" t="s">
        <v>16</v>
      </c>
      <c r="B88" s="215">
        <v>0</v>
      </c>
      <c r="C88" s="215">
        <v>3381797.82</v>
      </c>
      <c r="D88" s="213">
        <v>3381797.82</v>
      </c>
      <c r="E88" s="215">
        <v>1314911.7</v>
      </c>
      <c r="F88" s="215">
        <v>1314911.7</v>
      </c>
      <c r="G88" s="213">
        <v>2066886.12</v>
      </c>
      <c r="H88" s="26" t="s">
        <v>207</v>
      </c>
    </row>
    <row r="89" spans="1:8">
      <c r="A89" s="8" t="s">
        <v>17</v>
      </c>
      <c r="B89" s="215">
        <v>0</v>
      </c>
      <c r="C89" s="215">
        <v>2193770.4</v>
      </c>
      <c r="D89" s="213">
        <v>2193770.4</v>
      </c>
      <c r="E89" s="215">
        <v>1934709.73</v>
      </c>
      <c r="F89" s="215">
        <v>1934709.73</v>
      </c>
      <c r="G89" s="213">
        <v>259060.67</v>
      </c>
      <c r="H89" s="26" t="s">
        <v>208</v>
      </c>
    </row>
    <row r="90" spans="1:8">
      <c r="A90" s="8" t="s">
        <v>18</v>
      </c>
      <c r="B90" s="215">
        <v>0</v>
      </c>
      <c r="C90" s="215">
        <v>1615580.67</v>
      </c>
      <c r="D90" s="213">
        <v>1615580.67</v>
      </c>
      <c r="E90" s="215">
        <v>951718.55</v>
      </c>
      <c r="F90" s="215">
        <v>951718.55</v>
      </c>
      <c r="G90" s="213">
        <v>663862.12</v>
      </c>
      <c r="H90" s="26" t="s">
        <v>209</v>
      </c>
    </row>
    <row r="91" spans="1:8">
      <c r="A91" s="8" t="s">
        <v>19</v>
      </c>
      <c r="B91" s="215"/>
      <c r="C91" s="215"/>
      <c r="D91" s="213">
        <v>0</v>
      </c>
      <c r="E91" s="215"/>
      <c r="F91" s="215"/>
      <c r="G91" s="213">
        <v>0</v>
      </c>
      <c r="H91" s="26" t="s">
        <v>210</v>
      </c>
    </row>
    <row r="92" spans="1:8">
      <c r="A92" s="8" t="s">
        <v>20</v>
      </c>
      <c r="B92" s="215">
        <v>0</v>
      </c>
      <c r="C92" s="215">
        <v>1496694.08</v>
      </c>
      <c r="D92" s="213">
        <v>1496694.08</v>
      </c>
      <c r="E92" s="215">
        <v>0</v>
      </c>
      <c r="F92" s="215">
        <v>0</v>
      </c>
      <c r="G92" s="213">
        <v>1496694.08</v>
      </c>
      <c r="H92" s="26" t="s">
        <v>211</v>
      </c>
    </row>
    <row r="93" spans="1:8">
      <c r="A93" s="7" t="s">
        <v>21</v>
      </c>
      <c r="B93" s="213">
        <v>0</v>
      </c>
      <c r="C93" s="213">
        <v>24000</v>
      </c>
      <c r="D93" s="213">
        <v>24000</v>
      </c>
      <c r="E93" s="213">
        <v>0</v>
      </c>
      <c r="F93" s="213">
        <v>0</v>
      </c>
      <c r="G93" s="213">
        <v>24000</v>
      </c>
    </row>
    <row r="94" spans="1:8">
      <c r="A94" s="8" t="s">
        <v>22</v>
      </c>
      <c r="B94" s="215">
        <v>0</v>
      </c>
      <c r="C94" s="215">
        <v>1500</v>
      </c>
      <c r="D94" s="213">
        <v>1500</v>
      </c>
      <c r="E94" s="215">
        <v>0</v>
      </c>
      <c r="F94" s="215">
        <v>0</v>
      </c>
      <c r="G94" s="213">
        <v>1500</v>
      </c>
      <c r="H94" s="26" t="s">
        <v>212</v>
      </c>
    </row>
    <row r="95" spans="1:8">
      <c r="A95" s="8" t="s">
        <v>23</v>
      </c>
      <c r="B95" s="215"/>
      <c r="C95" s="215"/>
      <c r="D95" s="213">
        <v>0</v>
      </c>
      <c r="E95" s="215"/>
      <c r="F95" s="215"/>
      <c r="G95" s="213">
        <v>0</v>
      </c>
      <c r="H95" s="26" t="s">
        <v>213</v>
      </c>
    </row>
    <row r="96" spans="1:8">
      <c r="A96" s="8" t="s">
        <v>24</v>
      </c>
      <c r="B96" s="213"/>
      <c r="C96" s="213"/>
      <c r="D96" s="213">
        <v>0</v>
      </c>
      <c r="E96" s="213"/>
      <c r="F96" s="213"/>
      <c r="G96" s="213">
        <v>0</v>
      </c>
      <c r="H96" s="26" t="s">
        <v>214</v>
      </c>
    </row>
    <row r="97" spans="1:8">
      <c r="A97" s="8" t="s">
        <v>25</v>
      </c>
      <c r="B97" s="215"/>
      <c r="C97" s="215"/>
      <c r="D97" s="213">
        <v>0</v>
      </c>
      <c r="E97" s="215"/>
      <c r="F97" s="215"/>
      <c r="G97" s="213">
        <v>0</v>
      </c>
      <c r="H97" s="26" t="s">
        <v>215</v>
      </c>
    </row>
    <row r="98" spans="1:8">
      <c r="A98" s="1" t="s">
        <v>26</v>
      </c>
      <c r="B98" s="215"/>
      <c r="C98" s="215"/>
      <c r="D98" s="213">
        <v>0</v>
      </c>
      <c r="E98" s="215"/>
      <c r="F98" s="215"/>
      <c r="G98" s="213">
        <v>0</v>
      </c>
      <c r="H98" s="26" t="s">
        <v>216</v>
      </c>
    </row>
    <row r="99" spans="1:8">
      <c r="A99" s="8" t="s">
        <v>27</v>
      </c>
      <c r="B99" s="215"/>
      <c r="C99" s="215"/>
      <c r="D99" s="213">
        <v>0</v>
      </c>
      <c r="E99" s="215"/>
      <c r="F99" s="215"/>
      <c r="G99" s="213">
        <v>0</v>
      </c>
      <c r="H99" s="26" t="s">
        <v>217</v>
      </c>
    </row>
    <row r="100" spans="1:8">
      <c r="A100" s="8" t="s">
        <v>28</v>
      </c>
      <c r="B100" s="215"/>
      <c r="C100" s="215"/>
      <c r="D100" s="213">
        <v>0</v>
      </c>
      <c r="E100" s="215"/>
      <c r="F100" s="215"/>
      <c r="G100" s="213">
        <v>0</v>
      </c>
      <c r="H100" s="26" t="s">
        <v>218</v>
      </c>
    </row>
    <row r="101" spans="1:8">
      <c r="A101" s="8" t="s">
        <v>29</v>
      </c>
      <c r="B101" s="215"/>
      <c r="C101" s="215"/>
      <c r="D101" s="213">
        <v>0</v>
      </c>
      <c r="E101" s="215"/>
      <c r="F101" s="215"/>
      <c r="G101" s="213">
        <v>0</v>
      </c>
      <c r="H101" s="26" t="s">
        <v>219</v>
      </c>
    </row>
    <row r="102" spans="1:8">
      <c r="A102" s="8" t="s">
        <v>30</v>
      </c>
      <c r="B102" s="215">
        <v>0</v>
      </c>
      <c r="C102" s="215">
        <v>22500</v>
      </c>
      <c r="D102" s="213">
        <v>22500</v>
      </c>
      <c r="E102" s="215">
        <v>0</v>
      </c>
      <c r="F102" s="215">
        <v>0</v>
      </c>
      <c r="G102" s="213">
        <v>22500</v>
      </c>
      <c r="H102" s="26" t="s">
        <v>220</v>
      </c>
    </row>
    <row r="103" spans="1:8">
      <c r="A103" s="7" t="s">
        <v>31</v>
      </c>
      <c r="B103" s="213">
        <v>0</v>
      </c>
      <c r="C103" s="213">
        <v>1976966.05</v>
      </c>
      <c r="D103" s="213">
        <v>1976966.05</v>
      </c>
      <c r="E103" s="213">
        <v>1456109.43</v>
      </c>
      <c r="F103" s="213">
        <v>1432751.91</v>
      </c>
      <c r="G103" s="213">
        <v>520856.62</v>
      </c>
    </row>
    <row r="104" spans="1:8">
      <c r="A104" s="8" t="s">
        <v>32</v>
      </c>
      <c r="B104" s="215">
        <v>0</v>
      </c>
      <c r="C104" s="215">
        <v>307317.46000000002</v>
      </c>
      <c r="D104" s="213">
        <v>307317.46000000002</v>
      </c>
      <c r="E104" s="215">
        <v>244016</v>
      </c>
      <c r="F104" s="215">
        <v>244016</v>
      </c>
      <c r="G104" s="213">
        <v>63301.46</v>
      </c>
      <c r="H104" s="26" t="s">
        <v>221</v>
      </c>
    </row>
    <row r="105" spans="1:8">
      <c r="A105" s="8" t="s">
        <v>33</v>
      </c>
      <c r="B105" s="215">
        <v>0</v>
      </c>
      <c r="C105" s="215">
        <v>209713.08</v>
      </c>
      <c r="D105" s="213">
        <v>209713.08</v>
      </c>
      <c r="E105" s="215">
        <v>68247.679999999993</v>
      </c>
      <c r="F105" s="215">
        <v>68247.679999999993</v>
      </c>
      <c r="G105" s="213">
        <v>141465.4</v>
      </c>
      <c r="H105" s="26" t="s">
        <v>222</v>
      </c>
    </row>
    <row r="106" spans="1:8">
      <c r="A106" s="8" t="s">
        <v>34</v>
      </c>
      <c r="B106" s="215">
        <v>0</v>
      </c>
      <c r="C106" s="215">
        <v>569445.72</v>
      </c>
      <c r="D106" s="213">
        <v>569445.72</v>
      </c>
      <c r="E106" s="215">
        <v>408181.42</v>
      </c>
      <c r="F106" s="215">
        <v>408181.42</v>
      </c>
      <c r="G106" s="213">
        <v>161264.29999999999</v>
      </c>
      <c r="H106" s="26" t="s">
        <v>223</v>
      </c>
    </row>
    <row r="107" spans="1:8">
      <c r="A107" s="8" t="s">
        <v>35</v>
      </c>
      <c r="B107" s="215">
        <v>0</v>
      </c>
      <c r="C107" s="215">
        <v>25002.6</v>
      </c>
      <c r="D107" s="213">
        <v>25002.6</v>
      </c>
      <c r="E107" s="215">
        <v>20970.599999999999</v>
      </c>
      <c r="F107" s="215">
        <v>20970.599999999999</v>
      </c>
      <c r="G107" s="213">
        <v>4032</v>
      </c>
      <c r="H107" s="26" t="s">
        <v>224</v>
      </c>
    </row>
    <row r="108" spans="1:8">
      <c r="A108" s="8" t="s">
        <v>36</v>
      </c>
      <c r="B108" s="215">
        <v>0</v>
      </c>
      <c r="C108" s="215">
        <v>437979.69</v>
      </c>
      <c r="D108" s="213">
        <v>437979.69</v>
      </c>
      <c r="E108" s="215">
        <v>315916.34000000003</v>
      </c>
      <c r="F108" s="215">
        <v>315916.34000000003</v>
      </c>
      <c r="G108" s="213">
        <v>122063.35</v>
      </c>
      <c r="H108" s="26" t="s">
        <v>225</v>
      </c>
    </row>
    <row r="109" spans="1:8">
      <c r="A109" s="8" t="s">
        <v>37</v>
      </c>
      <c r="B109" s="215">
        <v>0</v>
      </c>
      <c r="C109" s="215">
        <v>58000</v>
      </c>
      <c r="D109" s="213">
        <v>58000</v>
      </c>
      <c r="E109" s="215">
        <v>46890.47</v>
      </c>
      <c r="F109" s="215">
        <v>46890.47</v>
      </c>
      <c r="G109" s="213">
        <v>11109.53</v>
      </c>
      <c r="H109" s="26" t="s">
        <v>226</v>
      </c>
    </row>
    <row r="110" spans="1:8">
      <c r="A110" s="8" t="s">
        <v>38</v>
      </c>
      <c r="B110" s="215"/>
      <c r="C110" s="215"/>
      <c r="D110" s="213">
        <v>0</v>
      </c>
      <c r="E110" s="215"/>
      <c r="F110" s="215"/>
      <c r="G110" s="213">
        <v>0</v>
      </c>
      <c r="H110" s="26" t="s">
        <v>227</v>
      </c>
    </row>
    <row r="111" spans="1:8">
      <c r="A111" s="8" t="s">
        <v>39</v>
      </c>
      <c r="B111" s="215"/>
      <c r="C111" s="215"/>
      <c r="D111" s="213">
        <v>0</v>
      </c>
      <c r="E111" s="215"/>
      <c r="F111" s="215"/>
      <c r="G111" s="213">
        <v>0</v>
      </c>
      <c r="H111" s="26" t="s">
        <v>228</v>
      </c>
    </row>
    <row r="112" spans="1:8">
      <c r="A112" s="8" t="s">
        <v>40</v>
      </c>
      <c r="B112" s="215">
        <v>0</v>
      </c>
      <c r="C112" s="215">
        <v>369507.5</v>
      </c>
      <c r="D112" s="213">
        <v>369507.5</v>
      </c>
      <c r="E112" s="215">
        <v>351886.92</v>
      </c>
      <c r="F112" s="215">
        <v>328529.40000000002</v>
      </c>
      <c r="G112" s="213">
        <v>17620.580000000002</v>
      </c>
      <c r="H112" s="26" t="s">
        <v>229</v>
      </c>
    </row>
    <row r="113" spans="1:8">
      <c r="A113" s="7" t="s">
        <v>41</v>
      </c>
      <c r="B113" s="213">
        <v>0</v>
      </c>
      <c r="C113" s="213">
        <v>25000</v>
      </c>
      <c r="D113" s="213">
        <v>25000</v>
      </c>
      <c r="E113" s="213">
        <v>25000</v>
      </c>
      <c r="F113" s="213">
        <v>25000</v>
      </c>
      <c r="G113" s="213">
        <v>0</v>
      </c>
    </row>
    <row r="114" spans="1:8">
      <c r="A114" s="8" t="s">
        <v>42</v>
      </c>
      <c r="B114" s="215"/>
      <c r="C114" s="215"/>
      <c r="D114" s="213">
        <v>0</v>
      </c>
      <c r="E114" s="215"/>
      <c r="F114" s="215"/>
      <c r="G114" s="213">
        <v>0</v>
      </c>
      <c r="H114" s="26" t="s">
        <v>230</v>
      </c>
    </row>
    <row r="115" spans="1:8">
      <c r="A115" s="8" t="s">
        <v>43</v>
      </c>
      <c r="B115" s="215"/>
      <c r="C115" s="215"/>
      <c r="D115" s="213">
        <v>0</v>
      </c>
      <c r="E115" s="215"/>
      <c r="F115" s="215"/>
      <c r="G115" s="213">
        <v>0</v>
      </c>
      <c r="H115" s="26" t="s">
        <v>231</v>
      </c>
    </row>
    <row r="116" spans="1:8">
      <c r="A116" s="8" t="s">
        <v>44</v>
      </c>
      <c r="B116" s="213"/>
      <c r="C116" s="213"/>
      <c r="D116" s="213">
        <v>0</v>
      </c>
      <c r="E116" s="213"/>
      <c r="F116" s="213"/>
      <c r="G116" s="213">
        <v>0</v>
      </c>
      <c r="H116" s="26" t="s">
        <v>232</v>
      </c>
    </row>
    <row r="117" spans="1:8">
      <c r="A117" s="8" t="s">
        <v>45</v>
      </c>
      <c r="B117" s="215">
        <v>0</v>
      </c>
      <c r="C117" s="215">
        <v>25000</v>
      </c>
      <c r="D117" s="213">
        <v>25000</v>
      </c>
      <c r="E117" s="215">
        <v>25000</v>
      </c>
      <c r="F117" s="215">
        <v>25000</v>
      </c>
      <c r="G117" s="213">
        <v>0</v>
      </c>
      <c r="H117" s="26" t="s">
        <v>233</v>
      </c>
    </row>
    <row r="118" spans="1:8">
      <c r="A118" s="8" t="s">
        <v>46</v>
      </c>
      <c r="B118" s="213"/>
      <c r="C118" s="213"/>
      <c r="D118" s="213">
        <v>0</v>
      </c>
      <c r="E118" s="213"/>
      <c r="F118" s="213"/>
      <c r="G118" s="213">
        <v>0</v>
      </c>
      <c r="H118" s="26" t="s">
        <v>234</v>
      </c>
    </row>
    <row r="119" spans="1:8">
      <c r="A119" s="8" t="s">
        <v>47</v>
      </c>
      <c r="B119" s="213"/>
      <c r="C119" s="213"/>
      <c r="D119" s="213">
        <v>0</v>
      </c>
      <c r="E119" s="213"/>
      <c r="F119" s="213"/>
      <c r="G119" s="213">
        <v>0</v>
      </c>
      <c r="H119" s="26" t="s">
        <v>235</v>
      </c>
    </row>
    <row r="120" spans="1:8">
      <c r="A120" s="8" t="s">
        <v>48</v>
      </c>
      <c r="B120" s="213"/>
      <c r="C120" s="213"/>
      <c r="D120" s="213">
        <v>0</v>
      </c>
      <c r="E120" s="213"/>
      <c r="F120" s="213"/>
      <c r="G120" s="213">
        <v>0</v>
      </c>
      <c r="H120" s="27"/>
    </row>
    <row r="121" spans="1:8">
      <c r="A121" s="8" t="s">
        <v>49</v>
      </c>
      <c r="B121" s="213"/>
      <c r="C121" s="213"/>
      <c r="D121" s="213">
        <v>0</v>
      </c>
      <c r="E121" s="213"/>
      <c r="F121" s="213"/>
      <c r="G121" s="213">
        <v>0</v>
      </c>
      <c r="H121" s="27"/>
    </row>
    <row r="122" spans="1:8">
      <c r="A122" s="8" t="s">
        <v>50</v>
      </c>
      <c r="B122" s="213"/>
      <c r="C122" s="213"/>
      <c r="D122" s="213">
        <v>0</v>
      </c>
      <c r="E122" s="213"/>
      <c r="F122" s="213"/>
      <c r="G122" s="213">
        <v>0</v>
      </c>
      <c r="H122" s="26" t="s">
        <v>236</v>
      </c>
    </row>
    <row r="123" spans="1:8">
      <c r="A123" s="7" t="s">
        <v>51</v>
      </c>
      <c r="B123" s="213">
        <v>0</v>
      </c>
      <c r="C123" s="213">
        <v>126000</v>
      </c>
      <c r="D123" s="213">
        <v>126000</v>
      </c>
      <c r="E123" s="213">
        <v>88000.01</v>
      </c>
      <c r="F123" s="213">
        <v>88000.01</v>
      </c>
      <c r="G123" s="213">
        <v>37999.99</v>
      </c>
    </row>
    <row r="124" spans="1:8">
      <c r="A124" s="8" t="s">
        <v>52</v>
      </c>
      <c r="B124" s="215">
        <v>0</v>
      </c>
      <c r="C124" s="215">
        <v>95700</v>
      </c>
      <c r="D124" s="213">
        <v>95700</v>
      </c>
      <c r="E124" s="215">
        <v>88000.01</v>
      </c>
      <c r="F124" s="215">
        <v>88000.01</v>
      </c>
      <c r="G124" s="213">
        <v>7699.99</v>
      </c>
      <c r="H124" s="26" t="s">
        <v>237</v>
      </c>
    </row>
    <row r="125" spans="1:8">
      <c r="A125" s="8" t="s">
        <v>53</v>
      </c>
      <c r="B125" s="215">
        <v>0</v>
      </c>
      <c r="C125" s="215">
        <v>13000</v>
      </c>
      <c r="D125" s="213">
        <v>13000</v>
      </c>
      <c r="E125" s="215">
        <v>0</v>
      </c>
      <c r="F125" s="215">
        <v>0</v>
      </c>
      <c r="G125" s="213">
        <v>13000</v>
      </c>
      <c r="H125" s="26" t="s">
        <v>238</v>
      </c>
    </row>
    <row r="126" spans="1:8">
      <c r="A126" s="8" t="s">
        <v>54</v>
      </c>
      <c r="B126" s="215">
        <v>0</v>
      </c>
      <c r="C126" s="215">
        <v>17300</v>
      </c>
      <c r="D126" s="213">
        <v>17300</v>
      </c>
      <c r="E126" s="215">
        <v>0</v>
      </c>
      <c r="F126" s="215">
        <v>0</v>
      </c>
      <c r="G126" s="213">
        <v>17300</v>
      </c>
      <c r="H126" s="26" t="s">
        <v>239</v>
      </c>
    </row>
    <row r="127" spans="1:8">
      <c r="A127" s="8" t="s">
        <v>55</v>
      </c>
      <c r="B127" s="215"/>
      <c r="C127" s="215"/>
      <c r="D127" s="213">
        <v>0</v>
      </c>
      <c r="E127" s="215"/>
      <c r="F127" s="215"/>
      <c r="G127" s="213">
        <v>0</v>
      </c>
      <c r="H127" s="26" t="s">
        <v>240</v>
      </c>
    </row>
    <row r="128" spans="1:8">
      <c r="A128" s="8" t="s">
        <v>56</v>
      </c>
      <c r="B128" s="215"/>
      <c r="C128" s="215"/>
      <c r="D128" s="213">
        <v>0</v>
      </c>
      <c r="E128" s="215"/>
      <c r="F128" s="215"/>
      <c r="G128" s="213">
        <v>0</v>
      </c>
      <c r="H128" s="26" t="s">
        <v>241</v>
      </c>
    </row>
    <row r="129" spans="1:8">
      <c r="A129" s="8" t="s">
        <v>57</v>
      </c>
      <c r="B129" s="215"/>
      <c r="C129" s="215"/>
      <c r="D129" s="213">
        <v>0</v>
      </c>
      <c r="E129" s="215"/>
      <c r="F129" s="215"/>
      <c r="G129" s="213">
        <v>0</v>
      </c>
      <c r="H129" s="26" t="s">
        <v>242</v>
      </c>
    </row>
    <row r="130" spans="1:8">
      <c r="A130" s="8" t="s">
        <v>58</v>
      </c>
      <c r="B130" s="213"/>
      <c r="C130" s="213"/>
      <c r="D130" s="213">
        <v>0</v>
      </c>
      <c r="E130" s="213"/>
      <c r="F130" s="213"/>
      <c r="G130" s="213">
        <v>0</v>
      </c>
      <c r="H130" s="26" t="s">
        <v>243</v>
      </c>
    </row>
    <row r="131" spans="1:8">
      <c r="A131" s="8" t="s">
        <v>59</v>
      </c>
      <c r="B131" s="215"/>
      <c r="C131" s="215"/>
      <c r="D131" s="213">
        <v>0</v>
      </c>
      <c r="E131" s="215"/>
      <c r="F131" s="215"/>
      <c r="G131" s="213">
        <v>0</v>
      </c>
      <c r="H131" s="26" t="s">
        <v>244</v>
      </c>
    </row>
    <row r="132" spans="1:8">
      <c r="A132" s="8" t="s">
        <v>60</v>
      </c>
      <c r="B132" s="215"/>
      <c r="C132" s="215"/>
      <c r="D132" s="213">
        <v>0</v>
      </c>
      <c r="E132" s="215"/>
      <c r="F132" s="215"/>
      <c r="G132" s="213">
        <v>0</v>
      </c>
      <c r="H132" s="26" t="s">
        <v>245</v>
      </c>
    </row>
    <row r="133" spans="1:8">
      <c r="A133" s="7" t="s">
        <v>61</v>
      </c>
      <c r="B133" s="213">
        <v>0</v>
      </c>
      <c r="C133" s="213">
        <v>0</v>
      </c>
      <c r="D133" s="213">
        <v>0</v>
      </c>
      <c r="E133" s="213">
        <v>0</v>
      </c>
      <c r="F133" s="213">
        <v>0</v>
      </c>
      <c r="G133" s="213">
        <v>0</v>
      </c>
    </row>
    <row r="134" spans="1:8">
      <c r="A134" s="8" t="s">
        <v>62</v>
      </c>
      <c r="B134" s="215"/>
      <c r="C134" s="215"/>
      <c r="D134" s="213">
        <v>0</v>
      </c>
      <c r="E134" s="215"/>
      <c r="F134" s="215"/>
      <c r="G134" s="213">
        <v>0</v>
      </c>
      <c r="H134" s="26" t="s">
        <v>246</v>
      </c>
    </row>
    <row r="135" spans="1:8">
      <c r="A135" s="8" t="s">
        <v>63</v>
      </c>
      <c r="B135" s="215"/>
      <c r="C135" s="215"/>
      <c r="D135" s="213">
        <v>0</v>
      </c>
      <c r="E135" s="215"/>
      <c r="F135" s="215"/>
      <c r="G135" s="213">
        <v>0</v>
      </c>
      <c r="H135" s="26" t="s">
        <v>247</v>
      </c>
    </row>
    <row r="136" spans="1:8">
      <c r="A136" s="8" t="s">
        <v>64</v>
      </c>
      <c r="B136" s="213"/>
      <c r="C136" s="213"/>
      <c r="D136" s="213">
        <v>0</v>
      </c>
      <c r="E136" s="213"/>
      <c r="F136" s="213"/>
      <c r="G136" s="213">
        <v>0</v>
      </c>
      <c r="H136" s="26" t="s">
        <v>248</v>
      </c>
    </row>
    <row r="137" spans="1:8">
      <c r="A137" s="7" t="s">
        <v>65</v>
      </c>
      <c r="B137" s="213">
        <v>0</v>
      </c>
      <c r="C137" s="213">
        <v>0</v>
      </c>
      <c r="D137" s="213">
        <v>0</v>
      </c>
      <c r="E137" s="213">
        <v>0</v>
      </c>
      <c r="F137" s="213">
        <v>0</v>
      </c>
      <c r="G137" s="213">
        <v>0</v>
      </c>
    </row>
    <row r="138" spans="1:8">
      <c r="A138" s="8" t="s">
        <v>66</v>
      </c>
      <c r="B138" s="213"/>
      <c r="C138" s="213"/>
      <c r="D138" s="213">
        <v>0</v>
      </c>
      <c r="E138" s="213"/>
      <c r="F138" s="213"/>
      <c r="G138" s="213">
        <v>0</v>
      </c>
      <c r="H138" s="26" t="s">
        <v>249</v>
      </c>
    </row>
    <row r="139" spans="1:8">
      <c r="A139" s="8" t="s">
        <v>67</v>
      </c>
      <c r="B139" s="213"/>
      <c r="C139" s="213"/>
      <c r="D139" s="213">
        <v>0</v>
      </c>
      <c r="E139" s="213"/>
      <c r="F139" s="213"/>
      <c r="G139" s="213">
        <v>0</v>
      </c>
      <c r="H139" s="26" t="s">
        <v>250</v>
      </c>
    </row>
    <row r="140" spans="1:8">
      <c r="A140" s="8" t="s">
        <v>68</v>
      </c>
      <c r="B140" s="213"/>
      <c r="C140" s="213"/>
      <c r="D140" s="213">
        <v>0</v>
      </c>
      <c r="E140" s="213"/>
      <c r="F140" s="213"/>
      <c r="G140" s="213">
        <v>0</v>
      </c>
      <c r="H140" s="26" t="s">
        <v>251</v>
      </c>
    </row>
    <row r="141" spans="1:8">
      <c r="A141" s="8" t="s">
        <v>69</v>
      </c>
      <c r="B141" s="213"/>
      <c r="C141" s="213"/>
      <c r="D141" s="213">
        <v>0</v>
      </c>
      <c r="E141" s="213"/>
      <c r="F141" s="213"/>
      <c r="G141" s="213">
        <v>0</v>
      </c>
      <c r="H141" s="26" t="s">
        <v>252</v>
      </c>
    </row>
    <row r="142" spans="1:8">
      <c r="A142" s="8" t="s">
        <v>70</v>
      </c>
      <c r="B142" s="213"/>
      <c r="C142" s="213"/>
      <c r="D142" s="213">
        <v>0</v>
      </c>
      <c r="E142" s="213"/>
      <c r="F142" s="213"/>
      <c r="G142" s="213">
        <v>0</v>
      </c>
      <c r="H142" s="26" t="s">
        <v>253</v>
      </c>
    </row>
    <row r="143" spans="1:8">
      <c r="A143" s="8" t="s">
        <v>71</v>
      </c>
      <c r="B143" s="213"/>
      <c r="C143" s="213"/>
      <c r="D143" s="213">
        <v>0</v>
      </c>
      <c r="E143" s="213"/>
      <c r="F143" s="213"/>
      <c r="G143" s="213">
        <v>0</v>
      </c>
      <c r="H143" s="26"/>
    </row>
    <row r="144" spans="1:8">
      <c r="A144" s="8" t="s">
        <v>72</v>
      </c>
      <c r="B144" s="213"/>
      <c r="C144" s="213"/>
      <c r="D144" s="213">
        <v>0</v>
      </c>
      <c r="E144" s="213"/>
      <c r="F144" s="213"/>
      <c r="G144" s="213">
        <v>0</v>
      </c>
      <c r="H144" s="26" t="s">
        <v>254</v>
      </c>
    </row>
    <row r="145" spans="1:8">
      <c r="A145" s="8" t="s">
        <v>73</v>
      </c>
      <c r="B145" s="215"/>
      <c r="C145" s="215"/>
      <c r="D145" s="213">
        <v>0</v>
      </c>
      <c r="E145" s="215"/>
      <c r="F145" s="215"/>
      <c r="G145" s="213">
        <v>0</v>
      </c>
      <c r="H145" s="26" t="s">
        <v>255</v>
      </c>
    </row>
    <row r="146" spans="1:8">
      <c r="A146" s="7" t="s">
        <v>74</v>
      </c>
      <c r="B146" s="213">
        <v>0</v>
      </c>
      <c r="C146" s="213">
        <v>0</v>
      </c>
      <c r="D146" s="213">
        <v>0</v>
      </c>
      <c r="E146" s="213">
        <v>0</v>
      </c>
      <c r="F146" s="213">
        <v>0</v>
      </c>
      <c r="G146" s="213">
        <v>0</v>
      </c>
    </row>
    <row r="147" spans="1:8">
      <c r="A147" s="8" t="s">
        <v>75</v>
      </c>
      <c r="B147" s="213"/>
      <c r="C147" s="213"/>
      <c r="D147" s="213">
        <v>0</v>
      </c>
      <c r="E147" s="213"/>
      <c r="F147" s="213"/>
      <c r="G147" s="213">
        <v>0</v>
      </c>
      <c r="H147" s="26" t="s">
        <v>256</v>
      </c>
    </row>
    <row r="148" spans="1:8">
      <c r="A148" s="8" t="s">
        <v>76</v>
      </c>
      <c r="B148" s="215"/>
      <c r="C148" s="215"/>
      <c r="D148" s="213">
        <v>0</v>
      </c>
      <c r="E148" s="215"/>
      <c r="F148" s="215"/>
      <c r="G148" s="213">
        <v>0</v>
      </c>
      <c r="H148" s="26" t="s">
        <v>257</v>
      </c>
    </row>
    <row r="149" spans="1:8">
      <c r="A149" s="8" t="s">
        <v>77</v>
      </c>
      <c r="B149" s="213"/>
      <c r="C149" s="213"/>
      <c r="D149" s="213">
        <v>0</v>
      </c>
      <c r="E149" s="213"/>
      <c r="F149" s="213"/>
      <c r="G149" s="213">
        <v>0</v>
      </c>
      <c r="H149" s="26" t="s">
        <v>258</v>
      </c>
    </row>
    <row r="150" spans="1:8">
      <c r="A150" s="7" t="s">
        <v>78</v>
      </c>
      <c r="B150" s="213">
        <v>0</v>
      </c>
      <c r="C150" s="213">
        <v>0</v>
      </c>
      <c r="D150" s="213">
        <v>0</v>
      </c>
      <c r="E150" s="213">
        <v>0</v>
      </c>
      <c r="F150" s="213">
        <v>0</v>
      </c>
      <c r="G150" s="213">
        <v>0</v>
      </c>
    </row>
    <row r="151" spans="1:8">
      <c r="A151" s="8" t="s">
        <v>79</v>
      </c>
      <c r="B151" s="215"/>
      <c r="C151" s="215"/>
      <c r="D151" s="213">
        <v>0</v>
      </c>
      <c r="E151" s="215"/>
      <c r="F151" s="215"/>
      <c r="G151" s="213">
        <v>0</v>
      </c>
      <c r="H151" s="26" t="s">
        <v>259</v>
      </c>
    </row>
    <row r="152" spans="1:8">
      <c r="A152" s="8" t="s">
        <v>80</v>
      </c>
      <c r="B152" s="215"/>
      <c r="C152" s="215"/>
      <c r="D152" s="213">
        <v>0</v>
      </c>
      <c r="E152" s="215"/>
      <c r="F152" s="215"/>
      <c r="G152" s="213">
        <v>0</v>
      </c>
      <c r="H152" s="26" t="s">
        <v>260</v>
      </c>
    </row>
    <row r="153" spans="1:8">
      <c r="A153" s="8" t="s">
        <v>81</v>
      </c>
      <c r="B153" s="213"/>
      <c r="C153" s="213"/>
      <c r="D153" s="213">
        <v>0</v>
      </c>
      <c r="E153" s="213"/>
      <c r="F153" s="213"/>
      <c r="G153" s="213">
        <v>0</v>
      </c>
      <c r="H153" s="26" t="s">
        <v>261</v>
      </c>
    </row>
    <row r="154" spans="1:8">
      <c r="A154" s="1" t="s">
        <v>82</v>
      </c>
      <c r="B154" s="213"/>
      <c r="C154" s="213"/>
      <c r="D154" s="213">
        <v>0</v>
      </c>
      <c r="E154" s="213"/>
      <c r="F154" s="213"/>
      <c r="G154" s="213">
        <v>0</v>
      </c>
      <c r="H154" s="26" t="s">
        <v>262</v>
      </c>
    </row>
    <row r="155" spans="1:8">
      <c r="A155" s="8" t="s">
        <v>83</v>
      </c>
      <c r="B155" s="213"/>
      <c r="C155" s="213"/>
      <c r="D155" s="213">
        <v>0</v>
      </c>
      <c r="E155" s="213"/>
      <c r="F155" s="213"/>
      <c r="G155" s="213">
        <v>0</v>
      </c>
      <c r="H155" s="26" t="s">
        <v>263</v>
      </c>
    </row>
    <row r="156" spans="1:8">
      <c r="A156" s="8" t="s">
        <v>84</v>
      </c>
      <c r="B156" s="213"/>
      <c r="C156" s="213"/>
      <c r="D156" s="213">
        <v>0</v>
      </c>
      <c r="E156" s="213"/>
      <c r="F156" s="213"/>
      <c r="G156" s="213">
        <v>0</v>
      </c>
      <c r="H156" s="26" t="s">
        <v>264</v>
      </c>
    </row>
    <row r="157" spans="1:8">
      <c r="A157" s="8" t="s">
        <v>85</v>
      </c>
      <c r="B157" s="213"/>
      <c r="C157" s="213"/>
      <c r="D157" s="213">
        <v>0</v>
      </c>
      <c r="E157" s="213"/>
      <c r="F157" s="213"/>
      <c r="G157" s="213">
        <v>0</v>
      </c>
      <c r="H157" s="26" t="s">
        <v>265</v>
      </c>
    </row>
    <row r="158" spans="1:8">
      <c r="A158" s="2"/>
      <c r="B158" s="217"/>
      <c r="C158" s="217"/>
      <c r="D158" s="217"/>
      <c r="E158" s="217"/>
      <c r="F158" s="217"/>
      <c r="G158" s="217"/>
    </row>
    <row r="159" spans="1:8">
      <c r="A159" s="3" t="s">
        <v>87</v>
      </c>
      <c r="B159" s="214">
        <v>28374937</v>
      </c>
      <c r="C159" s="214">
        <v>30161746.920000002</v>
      </c>
      <c r="D159" s="214">
        <v>58536683.920000002</v>
      </c>
      <c r="E159" s="214">
        <v>38040249.619999997</v>
      </c>
      <c r="F159" s="214">
        <v>37922141.390000001</v>
      </c>
      <c r="G159" s="214">
        <v>20496434.300000001</v>
      </c>
    </row>
    <row r="160" spans="1:8">
      <c r="A160" s="5"/>
      <c r="B160" s="29"/>
      <c r="C160" s="29"/>
      <c r="D160" s="29"/>
      <c r="E160" s="29"/>
      <c r="F160" s="29"/>
      <c r="G160" s="29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horizontalDpi="4294967294" verticalDpi="4294967294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0"/>
  <sheetViews>
    <sheetView showGridLines="0" zoomScale="80" zoomScaleNormal="80" workbookViewId="0">
      <pane ySplit="8" topLeftCell="A18" activePane="bottomLeft" state="frozen"/>
      <selection activeCell="D109" sqref="D109"/>
      <selection pane="bottomLeft" activeCell="D109" sqref="D109"/>
    </sheetView>
  </sheetViews>
  <sheetFormatPr baseColWidth="10" defaultRowHeight="15"/>
  <cols>
    <col min="1" max="1" width="89.85546875" customWidth="1"/>
    <col min="2" max="7" width="20.85546875" customWidth="1"/>
  </cols>
  <sheetData>
    <row r="1" spans="1:7" ht="53.25" customHeight="1">
      <c r="A1" s="237" t="s">
        <v>88</v>
      </c>
      <c r="B1" s="237"/>
      <c r="C1" s="237"/>
      <c r="D1" s="237"/>
      <c r="E1" s="237"/>
      <c r="F1" s="237"/>
      <c r="G1" s="237"/>
    </row>
    <row r="2" spans="1:7">
      <c r="A2" s="222" t="s">
        <v>726</v>
      </c>
      <c r="B2" s="223"/>
      <c r="C2" s="223"/>
      <c r="D2" s="223"/>
      <c r="E2" s="223"/>
      <c r="F2" s="223"/>
      <c r="G2" s="224"/>
    </row>
    <row r="3" spans="1:7">
      <c r="A3" s="225" t="s">
        <v>1</v>
      </c>
      <c r="B3" s="226"/>
      <c r="C3" s="226"/>
      <c r="D3" s="226"/>
      <c r="E3" s="226"/>
      <c r="F3" s="226"/>
      <c r="G3" s="227"/>
    </row>
    <row r="4" spans="1:7">
      <c r="A4" s="225" t="s">
        <v>89</v>
      </c>
      <c r="B4" s="226"/>
      <c r="C4" s="226"/>
      <c r="D4" s="226"/>
      <c r="E4" s="226"/>
      <c r="F4" s="226"/>
      <c r="G4" s="227"/>
    </row>
    <row r="5" spans="1:7">
      <c r="A5" s="225" t="s">
        <v>735</v>
      </c>
      <c r="B5" s="226"/>
      <c r="C5" s="226"/>
      <c r="D5" s="226"/>
      <c r="E5" s="226"/>
      <c r="F5" s="226"/>
      <c r="G5" s="227"/>
    </row>
    <row r="6" spans="1:7">
      <c r="A6" s="228" t="s">
        <v>3</v>
      </c>
      <c r="B6" s="229"/>
      <c r="C6" s="229"/>
      <c r="D6" s="229"/>
      <c r="E6" s="229"/>
      <c r="F6" s="229"/>
      <c r="G6" s="230"/>
    </row>
    <row r="7" spans="1:7">
      <c r="A7" s="233" t="s">
        <v>4</v>
      </c>
      <c r="B7" s="241" t="s">
        <v>5</v>
      </c>
      <c r="C7" s="241"/>
      <c r="D7" s="241"/>
      <c r="E7" s="241"/>
      <c r="F7" s="241"/>
      <c r="G7" s="242" t="s">
        <v>6</v>
      </c>
    </row>
    <row r="8" spans="1:7" ht="30">
      <c r="A8" s="234"/>
      <c r="B8" s="24" t="s">
        <v>7</v>
      </c>
      <c r="C8" s="25" t="s">
        <v>90</v>
      </c>
      <c r="D8" s="24" t="s">
        <v>91</v>
      </c>
      <c r="E8" s="24" t="s">
        <v>10</v>
      </c>
      <c r="F8" s="24" t="s">
        <v>92</v>
      </c>
      <c r="G8" s="243"/>
    </row>
    <row r="9" spans="1:7">
      <c r="A9" s="11" t="s">
        <v>93</v>
      </c>
      <c r="B9" s="30">
        <v>28374937</v>
      </c>
      <c r="C9" s="30">
        <v>5218263.8099999996</v>
      </c>
      <c r="D9" s="30">
        <v>33593200.810000002</v>
      </c>
      <c r="E9" s="30">
        <v>22240295.18</v>
      </c>
      <c r="F9" s="30">
        <v>22145544.469999999</v>
      </c>
      <c r="G9" s="30">
        <v>11352905.630000001</v>
      </c>
    </row>
    <row r="10" spans="1:7">
      <c r="A10" s="43" t="s">
        <v>617</v>
      </c>
      <c r="B10" s="44">
        <v>28374937</v>
      </c>
      <c r="C10" s="44">
        <v>5218263.8099999996</v>
      </c>
      <c r="D10" s="31">
        <v>33593200.810000002</v>
      </c>
      <c r="E10" s="44">
        <v>22240295.18</v>
      </c>
      <c r="F10" s="44">
        <v>22145544.469999999</v>
      </c>
      <c r="G10" s="31">
        <v>11352905.630000001</v>
      </c>
    </row>
    <row r="11" spans="1:7">
      <c r="A11" s="43" t="s">
        <v>618</v>
      </c>
      <c r="B11" s="44">
        <v>0</v>
      </c>
      <c r="C11" s="44">
        <v>0</v>
      </c>
      <c r="D11" s="31">
        <f t="shared" ref="D11:D17" si="0">B11+C11</f>
        <v>0</v>
      </c>
      <c r="E11" s="44">
        <v>0</v>
      </c>
      <c r="F11" s="44">
        <v>0</v>
      </c>
      <c r="G11" s="31">
        <f t="shared" ref="G11:G17" si="1">D11-E11</f>
        <v>0</v>
      </c>
    </row>
    <row r="12" spans="1:7">
      <c r="A12" s="43" t="s">
        <v>619</v>
      </c>
      <c r="B12" s="44">
        <v>0</v>
      </c>
      <c r="C12" s="44">
        <v>0</v>
      </c>
      <c r="D12" s="31">
        <f t="shared" si="0"/>
        <v>0</v>
      </c>
      <c r="E12" s="44">
        <v>0</v>
      </c>
      <c r="F12" s="44">
        <v>0</v>
      </c>
      <c r="G12" s="31">
        <f t="shared" si="1"/>
        <v>0</v>
      </c>
    </row>
    <row r="13" spans="1:7">
      <c r="A13" s="43" t="s">
        <v>620</v>
      </c>
      <c r="B13" s="44">
        <v>0</v>
      </c>
      <c r="C13" s="44">
        <v>0</v>
      </c>
      <c r="D13" s="31">
        <f t="shared" si="0"/>
        <v>0</v>
      </c>
      <c r="E13" s="44">
        <v>0</v>
      </c>
      <c r="F13" s="44">
        <v>0</v>
      </c>
      <c r="G13" s="31">
        <f t="shared" si="1"/>
        <v>0</v>
      </c>
    </row>
    <row r="14" spans="1:7">
      <c r="A14" s="43" t="s">
        <v>621</v>
      </c>
      <c r="B14" s="44">
        <v>0</v>
      </c>
      <c r="C14" s="44">
        <v>0</v>
      </c>
      <c r="D14" s="31">
        <f t="shared" si="0"/>
        <v>0</v>
      </c>
      <c r="E14" s="44">
        <v>0</v>
      </c>
      <c r="F14" s="44">
        <v>0</v>
      </c>
      <c r="G14" s="31">
        <f t="shared" si="1"/>
        <v>0</v>
      </c>
    </row>
    <row r="15" spans="1:7">
      <c r="A15" s="43" t="s">
        <v>622</v>
      </c>
      <c r="B15" s="44">
        <v>0</v>
      </c>
      <c r="C15" s="44">
        <v>0</v>
      </c>
      <c r="D15" s="31">
        <f t="shared" si="0"/>
        <v>0</v>
      </c>
      <c r="E15" s="44">
        <v>0</v>
      </c>
      <c r="F15" s="44">
        <v>0</v>
      </c>
      <c r="G15" s="31">
        <f t="shared" si="1"/>
        <v>0</v>
      </c>
    </row>
    <row r="16" spans="1:7">
      <c r="A16" s="43" t="s">
        <v>623</v>
      </c>
      <c r="B16" s="44">
        <v>0</v>
      </c>
      <c r="C16" s="44">
        <v>0</v>
      </c>
      <c r="D16" s="31">
        <f t="shared" si="0"/>
        <v>0</v>
      </c>
      <c r="E16" s="44">
        <v>0</v>
      </c>
      <c r="F16" s="44">
        <v>0</v>
      </c>
      <c r="G16" s="31">
        <f t="shared" si="1"/>
        <v>0</v>
      </c>
    </row>
    <row r="17" spans="1:7">
      <c r="A17" s="43" t="s">
        <v>624</v>
      </c>
      <c r="B17" s="44">
        <v>0</v>
      </c>
      <c r="C17" s="44">
        <v>0</v>
      </c>
      <c r="D17" s="31">
        <f t="shared" si="0"/>
        <v>0</v>
      </c>
      <c r="E17" s="44">
        <v>0</v>
      </c>
      <c r="F17" s="44">
        <v>0</v>
      </c>
      <c r="G17" s="31">
        <f t="shared" si="1"/>
        <v>0</v>
      </c>
    </row>
    <row r="18" spans="1:7">
      <c r="A18" s="13" t="s">
        <v>94</v>
      </c>
      <c r="B18" s="32"/>
      <c r="C18" s="32"/>
      <c r="D18" s="32"/>
      <c r="E18" s="32"/>
      <c r="F18" s="32"/>
      <c r="G18" s="32"/>
    </row>
    <row r="19" spans="1:7">
      <c r="A19" s="12" t="s">
        <v>95</v>
      </c>
      <c r="B19" s="33">
        <v>0</v>
      </c>
      <c r="C19" s="33">
        <v>24943483.109999999</v>
      </c>
      <c r="D19" s="33">
        <v>24943483.109999999</v>
      </c>
      <c r="E19" s="33">
        <v>15799954.439999999</v>
      </c>
      <c r="F19" s="33">
        <v>6112.94</v>
      </c>
      <c r="G19" s="33">
        <v>9143528.6699999999</v>
      </c>
    </row>
    <row r="20" spans="1:7">
      <c r="A20" s="43" t="s">
        <v>617</v>
      </c>
      <c r="B20" s="44">
        <v>0</v>
      </c>
      <c r="C20" s="44">
        <v>24943483.109999999</v>
      </c>
      <c r="D20" s="31">
        <v>24943483.109999999</v>
      </c>
      <c r="E20" s="44">
        <v>15799954.439999999</v>
      </c>
      <c r="F20" s="44">
        <v>6112.94</v>
      </c>
      <c r="G20" s="31">
        <v>9143528.6699999999</v>
      </c>
    </row>
    <row r="21" spans="1:7">
      <c r="A21" s="43" t="s">
        <v>618</v>
      </c>
      <c r="B21" s="44">
        <v>0</v>
      </c>
      <c r="C21" s="44">
        <v>0</v>
      </c>
      <c r="D21" s="31">
        <f t="shared" ref="D21:D27" si="2">B21+C21</f>
        <v>0</v>
      </c>
      <c r="E21" s="44">
        <v>0</v>
      </c>
      <c r="F21" s="44">
        <v>0</v>
      </c>
      <c r="G21" s="31">
        <f t="shared" ref="G21:G28" si="3">D21-E21</f>
        <v>0</v>
      </c>
    </row>
    <row r="22" spans="1:7">
      <c r="A22" s="43" t="s">
        <v>619</v>
      </c>
      <c r="B22" s="44">
        <v>0</v>
      </c>
      <c r="C22" s="44">
        <v>0</v>
      </c>
      <c r="D22" s="31">
        <f t="shared" si="2"/>
        <v>0</v>
      </c>
      <c r="E22" s="44">
        <v>0</v>
      </c>
      <c r="F22" s="44">
        <v>0</v>
      </c>
      <c r="G22" s="31">
        <f t="shared" si="3"/>
        <v>0</v>
      </c>
    </row>
    <row r="23" spans="1:7">
      <c r="A23" s="43" t="s">
        <v>620</v>
      </c>
      <c r="B23" s="44">
        <v>0</v>
      </c>
      <c r="C23" s="44">
        <v>0</v>
      </c>
      <c r="D23" s="31">
        <f t="shared" si="2"/>
        <v>0</v>
      </c>
      <c r="E23" s="44">
        <v>0</v>
      </c>
      <c r="F23" s="44">
        <v>0</v>
      </c>
      <c r="G23" s="31">
        <f t="shared" si="3"/>
        <v>0</v>
      </c>
    </row>
    <row r="24" spans="1:7">
      <c r="A24" s="43" t="s">
        <v>621</v>
      </c>
      <c r="B24" s="44">
        <v>0</v>
      </c>
      <c r="C24" s="44">
        <v>0</v>
      </c>
      <c r="D24" s="31">
        <f t="shared" si="2"/>
        <v>0</v>
      </c>
      <c r="E24" s="44">
        <v>0</v>
      </c>
      <c r="F24" s="44">
        <v>0</v>
      </c>
      <c r="G24" s="31">
        <f t="shared" si="3"/>
        <v>0</v>
      </c>
    </row>
    <row r="25" spans="1:7">
      <c r="A25" s="43" t="s">
        <v>622</v>
      </c>
      <c r="B25" s="44">
        <v>0</v>
      </c>
      <c r="C25" s="44">
        <v>0</v>
      </c>
      <c r="D25" s="31">
        <f t="shared" si="2"/>
        <v>0</v>
      </c>
      <c r="E25" s="44">
        <v>0</v>
      </c>
      <c r="F25" s="44">
        <v>0</v>
      </c>
      <c r="G25" s="31">
        <f t="shared" si="3"/>
        <v>0</v>
      </c>
    </row>
    <row r="26" spans="1:7">
      <c r="A26" s="43" t="s">
        <v>623</v>
      </c>
      <c r="B26" s="44">
        <v>0</v>
      </c>
      <c r="C26" s="44">
        <v>0</v>
      </c>
      <c r="D26" s="31">
        <f t="shared" si="2"/>
        <v>0</v>
      </c>
      <c r="E26" s="44">
        <v>0</v>
      </c>
      <c r="F26" s="44">
        <v>0</v>
      </c>
      <c r="G26" s="31">
        <f t="shared" si="3"/>
        <v>0</v>
      </c>
    </row>
    <row r="27" spans="1:7">
      <c r="A27" s="43" t="s">
        <v>624</v>
      </c>
      <c r="B27" s="44">
        <v>0</v>
      </c>
      <c r="C27" s="44">
        <v>0</v>
      </c>
      <c r="D27" s="31">
        <f t="shared" si="2"/>
        <v>0</v>
      </c>
      <c r="E27" s="44">
        <v>0</v>
      </c>
      <c r="F27" s="44">
        <v>0</v>
      </c>
      <c r="G27" s="31">
        <f t="shared" si="3"/>
        <v>0</v>
      </c>
    </row>
    <row r="28" spans="1:7">
      <c r="A28" s="13" t="s">
        <v>94</v>
      </c>
      <c r="B28" s="32"/>
      <c r="C28" s="32"/>
      <c r="D28" s="31"/>
      <c r="E28" s="31"/>
      <c r="F28" s="31"/>
      <c r="G28" s="31">
        <f t="shared" si="3"/>
        <v>0</v>
      </c>
    </row>
    <row r="29" spans="1:7">
      <c r="A29" s="12" t="s">
        <v>87</v>
      </c>
      <c r="B29" s="33">
        <f>B9+B19</f>
        <v>28374937</v>
      </c>
      <c r="C29" s="33">
        <f>C9+C19</f>
        <v>30161746.919999998</v>
      </c>
      <c r="D29" s="33">
        <f>B29+C29</f>
        <v>58536683.920000002</v>
      </c>
      <c r="E29" s="33">
        <f>E9+E19</f>
        <v>38040249.619999997</v>
      </c>
      <c r="F29" s="33">
        <f>F9+F19</f>
        <v>22151657.41</v>
      </c>
      <c r="G29" s="33">
        <f>D29-E29</f>
        <v>20496434.300000004</v>
      </c>
    </row>
    <row r="30" spans="1:7">
      <c r="A30" s="5"/>
      <c r="B30" s="34"/>
      <c r="C30" s="34"/>
      <c r="D30" s="34"/>
      <c r="E30" s="34"/>
      <c r="F30" s="34"/>
      <c r="G30" s="34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83"/>
  <sheetViews>
    <sheetView showGridLines="0" tabSelected="1" zoomScale="80" zoomScaleNormal="80" workbookViewId="0">
      <pane ySplit="8" topLeftCell="A81" activePane="bottomLeft" state="frozen"/>
      <selection activeCell="D109" sqref="D109"/>
      <selection pane="bottomLeft" activeCell="D109" sqref="D109"/>
    </sheetView>
  </sheetViews>
  <sheetFormatPr baseColWidth="10" defaultRowHeight="15"/>
  <cols>
    <col min="1" max="1" width="70.28515625" customWidth="1"/>
    <col min="2" max="7" width="22" customWidth="1"/>
    <col min="16" max="16" width="16.85546875" customWidth="1"/>
  </cols>
  <sheetData>
    <row r="1" spans="1:21" ht="51.75" customHeight="1">
      <c r="A1" s="244" t="s">
        <v>322</v>
      </c>
      <c r="B1" s="245"/>
      <c r="C1" s="245"/>
      <c r="D1" s="245"/>
      <c r="E1" s="245"/>
      <c r="F1" s="245"/>
      <c r="G1" s="245"/>
    </row>
    <row r="2" spans="1:21">
      <c r="A2" s="222" t="s">
        <v>726</v>
      </c>
      <c r="B2" s="223"/>
      <c r="C2" s="223"/>
      <c r="D2" s="223"/>
      <c r="E2" s="223"/>
      <c r="F2" s="223"/>
      <c r="G2" s="224"/>
    </row>
    <row r="3" spans="1:21">
      <c r="A3" s="225" t="s">
        <v>96</v>
      </c>
      <c r="B3" s="226"/>
      <c r="C3" s="226"/>
      <c r="D3" s="226"/>
      <c r="E3" s="226"/>
      <c r="F3" s="226"/>
      <c r="G3" s="227"/>
    </row>
    <row r="4" spans="1:21">
      <c r="A4" s="225" t="s">
        <v>97</v>
      </c>
      <c r="B4" s="226"/>
      <c r="C4" s="226"/>
      <c r="D4" s="226"/>
      <c r="E4" s="226"/>
      <c r="F4" s="226"/>
      <c r="G4" s="227"/>
    </row>
    <row r="5" spans="1:21">
      <c r="A5" s="225" t="s">
        <v>735</v>
      </c>
      <c r="B5" s="226"/>
      <c r="C5" s="226"/>
      <c r="D5" s="226"/>
      <c r="E5" s="226"/>
      <c r="F5" s="226"/>
      <c r="G5" s="227"/>
    </row>
    <row r="6" spans="1:21">
      <c r="A6" s="228" t="s">
        <v>3</v>
      </c>
      <c r="B6" s="229"/>
      <c r="C6" s="229"/>
      <c r="D6" s="229"/>
      <c r="E6" s="229"/>
      <c r="F6" s="229"/>
      <c r="G6" s="230"/>
    </row>
    <row r="7" spans="1:21">
      <c r="A7" s="226" t="s">
        <v>4</v>
      </c>
      <c r="B7" s="228" t="s">
        <v>5</v>
      </c>
      <c r="C7" s="229"/>
      <c r="D7" s="229"/>
      <c r="E7" s="229"/>
      <c r="F7" s="230"/>
      <c r="G7" s="239" t="s">
        <v>98</v>
      </c>
    </row>
    <row r="8" spans="1:21" ht="30">
      <c r="A8" s="226"/>
      <c r="B8" s="14" t="s">
        <v>7</v>
      </c>
      <c r="C8" s="4" t="s">
        <v>99</v>
      </c>
      <c r="D8" s="14" t="s">
        <v>9</v>
      </c>
      <c r="E8" s="14" t="s">
        <v>10</v>
      </c>
      <c r="F8" s="15" t="s">
        <v>92</v>
      </c>
      <c r="G8" s="238"/>
    </row>
    <row r="9" spans="1:21">
      <c r="A9" s="11" t="s">
        <v>100</v>
      </c>
      <c r="B9" s="35">
        <v>28374937</v>
      </c>
      <c r="C9" s="35">
        <v>5218263.8099999996</v>
      </c>
      <c r="D9" s="35">
        <v>33593200.810000002</v>
      </c>
      <c r="E9" s="35">
        <v>22240295.18</v>
      </c>
      <c r="F9" s="35">
        <v>22145544.469999999</v>
      </c>
      <c r="G9" s="35">
        <v>11352905.630000001</v>
      </c>
      <c r="P9" s="47"/>
      <c r="Q9" s="47"/>
      <c r="R9" s="47"/>
      <c r="S9" s="47"/>
      <c r="T9" s="47"/>
      <c r="U9" s="47"/>
    </row>
    <row r="10" spans="1:21">
      <c r="A10" s="20" t="s">
        <v>101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P10" s="47"/>
      <c r="Q10" s="47"/>
      <c r="R10" s="47"/>
      <c r="S10" s="47"/>
      <c r="T10" s="47"/>
      <c r="U10" s="47"/>
    </row>
    <row r="11" spans="1:21">
      <c r="A11" s="22" t="s">
        <v>102</v>
      </c>
      <c r="B11" s="45"/>
      <c r="C11" s="45"/>
      <c r="D11" s="36">
        <v>0</v>
      </c>
      <c r="E11" s="45"/>
      <c r="F11" s="45"/>
      <c r="G11" s="36">
        <v>0</v>
      </c>
      <c r="H11" s="28" t="s">
        <v>266</v>
      </c>
      <c r="P11" s="47"/>
      <c r="Q11" s="47"/>
      <c r="R11" s="47"/>
      <c r="S11" s="47"/>
      <c r="T11" s="47"/>
      <c r="U11" s="47"/>
    </row>
    <row r="12" spans="1:21">
      <c r="A12" s="22" t="s">
        <v>103</v>
      </c>
      <c r="B12" s="45"/>
      <c r="C12" s="45"/>
      <c r="D12" s="36">
        <v>0</v>
      </c>
      <c r="E12" s="45"/>
      <c r="F12" s="45"/>
      <c r="G12" s="36">
        <v>0</v>
      </c>
      <c r="H12" s="28" t="s">
        <v>267</v>
      </c>
      <c r="P12" s="47"/>
      <c r="Q12" s="47"/>
      <c r="R12" s="47"/>
      <c r="S12" s="47"/>
      <c r="T12" s="47"/>
      <c r="U12" s="47"/>
    </row>
    <row r="13" spans="1:21">
      <c r="A13" s="22" t="s">
        <v>104</v>
      </c>
      <c r="B13" s="45"/>
      <c r="C13" s="45"/>
      <c r="D13" s="36">
        <v>0</v>
      </c>
      <c r="E13" s="45"/>
      <c r="F13" s="45"/>
      <c r="G13" s="36">
        <v>0</v>
      </c>
      <c r="H13" s="28" t="s">
        <v>268</v>
      </c>
      <c r="P13" s="47"/>
      <c r="Q13" s="47"/>
      <c r="R13" s="47"/>
      <c r="S13" s="47"/>
      <c r="T13" s="47"/>
      <c r="U13" s="47"/>
    </row>
    <row r="14" spans="1:21">
      <c r="A14" s="22" t="s">
        <v>105</v>
      </c>
      <c r="B14" s="36"/>
      <c r="C14" s="36"/>
      <c r="D14" s="36">
        <v>0</v>
      </c>
      <c r="E14" s="36"/>
      <c r="F14" s="36"/>
      <c r="G14" s="36">
        <v>0</v>
      </c>
      <c r="H14" s="28" t="s">
        <v>269</v>
      </c>
      <c r="P14" s="47"/>
      <c r="Q14" s="47"/>
      <c r="R14" s="47"/>
      <c r="S14" s="47"/>
      <c r="T14" s="47"/>
      <c r="U14" s="47"/>
    </row>
    <row r="15" spans="1:21">
      <c r="A15" s="22" t="s">
        <v>106</v>
      </c>
      <c r="B15" s="45"/>
      <c r="C15" s="45"/>
      <c r="D15" s="36">
        <v>0</v>
      </c>
      <c r="E15" s="45"/>
      <c r="F15" s="45"/>
      <c r="G15" s="36">
        <v>0</v>
      </c>
      <c r="H15" s="28" t="s">
        <v>270</v>
      </c>
      <c r="P15" s="47"/>
      <c r="Q15" s="47"/>
      <c r="R15" s="47"/>
      <c r="S15" s="47"/>
      <c r="T15" s="47"/>
      <c r="U15" s="47"/>
    </row>
    <row r="16" spans="1:21">
      <c r="A16" s="22" t="s">
        <v>107</v>
      </c>
      <c r="B16" s="36"/>
      <c r="C16" s="36"/>
      <c r="D16" s="36">
        <v>0</v>
      </c>
      <c r="E16" s="36"/>
      <c r="F16" s="36"/>
      <c r="G16" s="36">
        <v>0</v>
      </c>
      <c r="H16" s="28" t="s">
        <v>271</v>
      </c>
      <c r="P16" s="47"/>
      <c r="Q16" s="47"/>
      <c r="R16" s="47"/>
      <c r="S16" s="47"/>
      <c r="T16" s="47"/>
      <c r="U16" s="47"/>
    </row>
    <row r="17" spans="1:21">
      <c r="A17" s="22" t="s">
        <v>108</v>
      </c>
      <c r="B17" s="45"/>
      <c r="C17" s="45"/>
      <c r="D17" s="36">
        <v>0</v>
      </c>
      <c r="E17" s="45"/>
      <c r="F17" s="45"/>
      <c r="G17" s="36">
        <v>0</v>
      </c>
      <c r="H17" s="28" t="s">
        <v>272</v>
      </c>
      <c r="P17" s="47"/>
      <c r="Q17" s="47"/>
      <c r="R17" s="47"/>
      <c r="S17" s="47"/>
      <c r="T17" s="47"/>
      <c r="U17" s="47"/>
    </row>
    <row r="18" spans="1:21">
      <c r="A18" s="22" t="s">
        <v>109</v>
      </c>
      <c r="B18" s="45"/>
      <c r="C18" s="45"/>
      <c r="D18" s="36">
        <v>0</v>
      </c>
      <c r="E18" s="45"/>
      <c r="F18" s="45"/>
      <c r="G18" s="36">
        <v>0</v>
      </c>
      <c r="H18" s="28" t="s">
        <v>273</v>
      </c>
      <c r="P18" s="47"/>
      <c r="Q18" s="47"/>
      <c r="R18" s="47"/>
      <c r="S18" s="47"/>
      <c r="T18" s="47"/>
      <c r="U18" s="47"/>
    </row>
    <row r="19" spans="1:21">
      <c r="A19" s="20"/>
      <c r="B19" s="36"/>
      <c r="C19" s="36"/>
      <c r="D19" s="36"/>
      <c r="E19" s="36"/>
      <c r="F19" s="36"/>
      <c r="G19" s="36"/>
      <c r="P19" s="47"/>
      <c r="Q19" s="47"/>
      <c r="R19" s="47"/>
      <c r="S19" s="47"/>
      <c r="T19" s="47"/>
      <c r="U19" s="47"/>
    </row>
    <row r="20" spans="1:21">
      <c r="A20" s="22" t="s">
        <v>110</v>
      </c>
      <c r="B20" s="45">
        <v>27742904.670000002</v>
      </c>
      <c r="C20" s="45">
        <v>3848913.69</v>
      </c>
      <c r="D20" s="36">
        <v>31591818.359999999</v>
      </c>
      <c r="E20" s="45">
        <v>21845075.280000001</v>
      </c>
      <c r="F20" s="45">
        <v>21752612.760000002</v>
      </c>
      <c r="G20" s="36">
        <v>9746743.0800000001</v>
      </c>
      <c r="H20" s="28" t="s">
        <v>274</v>
      </c>
      <c r="P20" s="47"/>
      <c r="Q20" s="47"/>
      <c r="R20" s="47"/>
      <c r="S20" s="47"/>
      <c r="T20" s="47"/>
      <c r="U20" s="47"/>
    </row>
    <row r="21" spans="1:21">
      <c r="A21" s="22" t="s">
        <v>736</v>
      </c>
      <c r="B21" s="45"/>
      <c r="C21" s="45"/>
      <c r="D21" s="36">
        <v>0</v>
      </c>
      <c r="E21" s="45"/>
      <c r="F21" s="45"/>
      <c r="G21" s="36">
        <v>0</v>
      </c>
      <c r="H21" s="28" t="s">
        <v>275</v>
      </c>
      <c r="P21" s="47"/>
      <c r="Q21" s="47"/>
      <c r="R21" s="47"/>
      <c r="S21" s="47"/>
      <c r="T21" s="47"/>
      <c r="U21" s="47"/>
    </row>
    <row r="22" spans="1:21">
      <c r="A22" s="22" t="s">
        <v>111</v>
      </c>
      <c r="B22" s="45"/>
      <c r="C22" s="45"/>
      <c r="D22" s="36">
        <v>0</v>
      </c>
      <c r="E22" s="45"/>
      <c r="F22" s="45"/>
      <c r="G22" s="36">
        <v>0</v>
      </c>
      <c r="H22" s="28" t="s">
        <v>276</v>
      </c>
      <c r="P22" s="47"/>
      <c r="Q22" s="47"/>
      <c r="R22" s="47"/>
      <c r="S22" s="47"/>
      <c r="T22" s="47"/>
      <c r="U22" s="47"/>
    </row>
    <row r="23" spans="1:21">
      <c r="A23" s="22" t="s">
        <v>112</v>
      </c>
      <c r="B23" s="45"/>
      <c r="C23" s="45"/>
      <c r="D23" s="36">
        <v>0</v>
      </c>
      <c r="E23" s="45"/>
      <c r="F23" s="45"/>
      <c r="G23" s="36">
        <v>0</v>
      </c>
      <c r="H23" s="28" t="s">
        <v>277</v>
      </c>
      <c r="P23" s="47"/>
      <c r="Q23" s="47"/>
      <c r="R23" s="47"/>
      <c r="S23" s="47"/>
      <c r="T23" s="47"/>
      <c r="U23" s="47"/>
    </row>
    <row r="24" spans="1:21">
      <c r="A24" s="22" t="s">
        <v>113</v>
      </c>
      <c r="B24" s="45"/>
      <c r="C24" s="45"/>
      <c r="D24" s="36">
        <v>0</v>
      </c>
      <c r="E24" s="45"/>
      <c r="F24" s="45"/>
      <c r="G24" s="36">
        <v>0</v>
      </c>
      <c r="H24" s="28" t="s">
        <v>278</v>
      </c>
      <c r="P24" s="47"/>
      <c r="Q24" s="47"/>
      <c r="R24" s="47"/>
      <c r="S24" s="47"/>
      <c r="T24" s="47"/>
      <c r="U24" s="47"/>
    </row>
    <row r="25" spans="1:21">
      <c r="A25" s="22" t="s">
        <v>737</v>
      </c>
      <c r="B25" s="45">
        <v>27742904.670000002</v>
      </c>
      <c r="C25" s="45">
        <v>3848913.69</v>
      </c>
      <c r="D25" s="36">
        <v>31591818.359999999</v>
      </c>
      <c r="E25" s="45">
        <v>21845075.280000001</v>
      </c>
      <c r="F25" s="45">
        <v>21752612.760000002</v>
      </c>
      <c r="G25" s="36">
        <v>9746743.0800000001</v>
      </c>
      <c r="H25" s="28" t="s">
        <v>279</v>
      </c>
      <c r="P25" s="47"/>
      <c r="Q25" s="47"/>
      <c r="R25" s="47"/>
      <c r="S25" s="47"/>
      <c r="T25" s="47"/>
      <c r="U25" s="47"/>
    </row>
    <row r="26" spans="1:21">
      <c r="A26" s="22" t="s">
        <v>114</v>
      </c>
      <c r="B26" s="45"/>
      <c r="C26" s="45"/>
      <c r="D26" s="36">
        <v>0</v>
      </c>
      <c r="E26" s="45"/>
      <c r="F26" s="45"/>
      <c r="G26" s="36">
        <v>0</v>
      </c>
      <c r="H26" s="28" t="s">
        <v>280</v>
      </c>
      <c r="P26" s="47"/>
      <c r="Q26" s="47"/>
      <c r="R26" s="47"/>
      <c r="S26" s="47"/>
      <c r="T26" s="47"/>
      <c r="U26" s="47"/>
    </row>
    <row r="27" spans="1:21">
      <c r="A27" s="20" t="s">
        <v>115</v>
      </c>
      <c r="B27" s="36"/>
      <c r="C27" s="36"/>
      <c r="D27" s="36">
        <v>0</v>
      </c>
      <c r="E27" s="36"/>
      <c r="F27" s="36"/>
      <c r="G27" s="36">
        <v>0</v>
      </c>
      <c r="P27" s="47"/>
      <c r="Q27" s="47"/>
      <c r="R27" s="47"/>
      <c r="S27" s="47"/>
      <c r="T27" s="47"/>
      <c r="U27" s="47"/>
    </row>
    <row r="28" spans="1:21">
      <c r="A28" s="17"/>
      <c r="B28" s="45"/>
      <c r="C28" s="45"/>
      <c r="D28" s="36"/>
      <c r="E28" s="45"/>
      <c r="F28" s="45"/>
      <c r="G28" s="36"/>
      <c r="H28" s="28" t="s">
        <v>281</v>
      </c>
      <c r="P28" s="47"/>
      <c r="Q28" s="47"/>
      <c r="R28" s="47"/>
      <c r="S28" s="47"/>
      <c r="T28" s="47"/>
      <c r="U28" s="47"/>
    </row>
    <row r="29" spans="1:21">
      <c r="A29" s="22" t="s">
        <v>116</v>
      </c>
      <c r="B29" s="45">
        <v>632032.32999999996</v>
      </c>
      <c r="C29" s="45">
        <v>1369350.12</v>
      </c>
      <c r="D29" s="36">
        <v>2001382.45</v>
      </c>
      <c r="E29" s="45">
        <v>395219.9</v>
      </c>
      <c r="F29" s="45">
        <v>392931.71</v>
      </c>
      <c r="G29" s="36">
        <v>1606162.55</v>
      </c>
      <c r="H29" s="28" t="s">
        <v>282</v>
      </c>
      <c r="P29" s="47"/>
      <c r="Q29" s="47"/>
      <c r="R29" s="47"/>
      <c r="S29" s="47"/>
      <c r="T29" s="47"/>
      <c r="U29" s="47"/>
    </row>
    <row r="30" spans="1:21">
      <c r="A30" s="22" t="s">
        <v>117</v>
      </c>
      <c r="B30" s="36"/>
      <c r="C30" s="36"/>
      <c r="D30" s="36">
        <v>0</v>
      </c>
      <c r="E30" s="36"/>
      <c r="F30" s="36"/>
      <c r="G30" s="36">
        <v>0</v>
      </c>
      <c r="H30" s="28" t="s">
        <v>283</v>
      </c>
      <c r="P30" s="47"/>
      <c r="Q30" s="47"/>
      <c r="R30" s="47"/>
      <c r="S30" s="47"/>
      <c r="T30" s="47"/>
      <c r="U30" s="47"/>
    </row>
    <row r="31" spans="1:21">
      <c r="A31" s="22" t="s">
        <v>118</v>
      </c>
      <c r="B31" s="45"/>
      <c r="C31" s="45"/>
      <c r="D31" s="36">
        <v>0</v>
      </c>
      <c r="E31" s="45"/>
      <c r="F31" s="45"/>
      <c r="G31" s="36">
        <v>0</v>
      </c>
      <c r="H31" s="28" t="s">
        <v>284</v>
      </c>
      <c r="P31" s="47"/>
      <c r="Q31" s="47"/>
      <c r="R31" s="47"/>
      <c r="S31" s="47"/>
      <c r="T31" s="47"/>
      <c r="U31" s="47"/>
    </row>
    <row r="32" spans="1:21">
      <c r="A32" s="22" t="s">
        <v>738</v>
      </c>
      <c r="B32" s="45"/>
      <c r="C32" s="45"/>
      <c r="D32" s="36">
        <v>0</v>
      </c>
      <c r="E32" s="45"/>
      <c r="F32" s="45"/>
      <c r="G32" s="36">
        <v>0</v>
      </c>
      <c r="H32" s="28" t="s">
        <v>285</v>
      </c>
      <c r="P32" s="47"/>
      <c r="Q32" s="47"/>
      <c r="R32" s="47"/>
      <c r="S32" s="47"/>
      <c r="T32" s="47"/>
      <c r="U32" s="47"/>
    </row>
    <row r="33" spans="1:21">
      <c r="A33" s="22" t="s">
        <v>119</v>
      </c>
      <c r="B33" s="45"/>
      <c r="C33" s="45"/>
      <c r="D33" s="36">
        <v>0</v>
      </c>
      <c r="E33" s="45"/>
      <c r="F33" s="45"/>
      <c r="G33" s="36">
        <v>0</v>
      </c>
      <c r="H33" s="28" t="s">
        <v>286</v>
      </c>
      <c r="P33" s="47"/>
      <c r="Q33" s="47"/>
      <c r="R33" s="47"/>
      <c r="S33" s="47"/>
      <c r="T33" s="47"/>
      <c r="U33" s="47"/>
    </row>
    <row r="34" spans="1:21">
      <c r="A34" s="22" t="s">
        <v>120</v>
      </c>
      <c r="B34" s="45"/>
      <c r="C34" s="45"/>
      <c r="D34" s="36">
        <v>0</v>
      </c>
      <c r="E34" s="45"/>
      <c r="F34" s="45"/>
      <c r="G34" s="36">
        <v>0</v>
      </c>
      <c r="H34" s="28" t="s">
        <v>287</v>
      </c>
      <c r="P34" s="47"/>
      <c r="Q34" s="47"/>
      <c r="R34" s="47"/>
      <c r="S34" s="47"/>
      <c r="T34" s="47"/>
      <c r="U34" s="47"/>
    </row>
    <row r="35" spans="1:21">
      <c r="A35" s="22" t="s">
        <v>121</v>
      </c>
      <c r="B35" s="45"/>
      <c r="C35" s="45"/>
      <c r="D35" s="36">
        <v>0</v>
      </c>
      <c r="E35" s="45"/>
      <c r="F35" s="45"/>
      <c r="G35" s="36">
        <v>0</v>
      </c>
      <c r="H35" s="28" t="s">
        <v>288</v>
      </c>
      <c r="P35" s="47"/>
      <c r="Q35" s="47"/>
      <c r="R35" s="47"/>
      <c r="S35" s="47"/>
      <c r="T35" s="47"/>
      <c r="U35" s="47"/>
    </row>
    <row r="36" spans="1:21">
      <c r="A36" s="22" t="s">
        <v>122</v>
      </c>
      <c r="B36" s="36"/>
      <c r="C36" s="36"/>
      <c r="D36" s="36">
        <v>0</v>
      </c>
      <c r="E36" s="36"/>
      <c r="F36" s="36"/>
      <c r="G36" s="36">
        <v>0</v>
      </c>
      <c r="H36" s="28" t="s">
        <v>289</v>
      </c>
      <c r="P36" s="47"/>
      <c r="Q36" s="47"/>
      <c r="R36" s="47"/>
      <c r="S36" s="47"/>
      <c r="T36" s="47"/>
      <c r="U36" s="47"/>
    </row>
    <row r="37" spans="1:21">
      <c r="A37" s="23" t="s">
        <v>123</v>
      </c>
      <c r="B37" s="36">
        <v>632032.32999999996</v>
      </c>
      <c r="C37" s="36">
        <v>1369350.12</v>
      </c>
      <c r="D37" s="36">
        <v>2001382.45</v>
      </c>
      <c r="E37" s="36">
        <v>395219.9</v>
      </c>
      <c r="F37" s="36">
        <v>392931.71</v>
      </c>
      <c r="G37" s="36">
        <v>1606162.55</v>
      </c>
      <c r="P37" s="47"/>
      <c r="Q37" s="47"/>
      <c r="R37" s="47"/>
      <c r="S37" s="47"/>
      <c r="T37" s="47"/>
      <c r="U37" s="47"/>
    </row>
    <row r="38" spans="1:21">
      <c r="A38" s="17" t="s">
        <v>124</v>
      </c>
      <c r="B38" s="45"/>
      <c r="C38" s="45"/>
      <c r="D38" s="36">
        <v>0</v>
      </c>
      <c r="E38" s="45"/>
      <c r="F38" s="45"/>
      <c r="G38" s="36">
        <v>0</v>
      </c>
      <c r="H38" s="28" t="s">
        <v>290</v>
      </c>
      <c r="P38" s="47"/>
      <c r="Q38" s="47"/>
      <c r="R38" s="47"/>
      <c r="S38" s="47"/>
      <c r="T38" s="47"/>
      <c r="U38" s="47"/>
    </row>
    <row r="39" spans="1:21">
      <c r="A39" s="17"/>
      <c r="B39" s="45"/>
      <c r="C39" s="45"/>
      <c r="D39" s="36"/>
      <c r="E39" s="45"/>
      <c r="F39" s="45"/>
      <c r="G39" s="36"/>
      <c r="H39" s="28" t="s">
        <v>291</v>
      </c>
      <c r="P39" s="47"/>
      <c r="Q39" s="47"/>
      <c r="R39" s="47"/>
      <c r="S39" s="47"/>
      <c r="T39" s="47"/>
      <c r="U39" s="47"/>
    </row>
    <row r="40" spans="1:21" ht="30">
      <c r="A40" s="17" t="s">
        <v>127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28" t="s">
        <v>292</v>
      </c>
      <c r="P40" s="47"/>
      <c r="Q40" s="47"/>
      <c r="R40" s="47"/>
      <c r="S40" s="47"/>
      <c r="T40" s="47"/>
      <c r="U40" s="47"/>
    </row>
    <row r="41" spans="1:21" ht="30">
      <c r="A41" s="17" t="s">
        <v>739</v>
      </c>
      <c r="B41" s="36"/>
      <c r="C41" s="36"/>
      <c r="D41" s="36">
        <v>0</v>
      </c>
      <c r="E41" s="36"/>
      <c r="F41" s="36"/>
      <c r="G41" s="36">
        <v>0</v>
      </c>
      <c r="H41" s="28" t="s">
        <v>293</v>
      </c>
      <c r="P41" s="47"/>
      <c r="Q41" s="47"/>
      <c r="R41" s="47"/>
      <c r="S41" s="47"/>
      <c r="T41" s="47"/>
      <c r="U41" s="47"/>
    </row>
    <row r="42" spans="1:21" ht="30">
      <c r="A42" s="17" t="s">
        <v>740</v>
      </c>
      <c r="B42" s="36"/>
      <c r="C42" s="36"/>
      <c r="D42" s="36">
        <v>0</v>
      </c>
      <c r="E42" s="36"/>
      <c r="F42" s="36"/>
      <c r="G42" s="36">
        <v>0</v>
      </c>
      <c r="P42" s="47"/>
      <c r="Q42" s="47"/>
      <c r="R42" s="47"/>
      <c r="S42" s="47"/>
      <c r="T42" s="47"/>
      <c r="U42" s="47"/>
    </row>
    <row r="43" spans="1:21">
      <c r="A43" s="54" t="s">
        <v>125</v>
      </c>
      <c r="B43" s="37"/>
      <c r="C43" s="37"/>
      <c r="D43" s="37">
        <v>0</v>
      </c>
      <c r="E43" s="37"/>
      <c r="F43" s="37"/>
      <c r="G43" s="37">
        <v>0</v>
      </c>
      <c r="P43" s="47"/>
      <c r="Q43" s="47"/>
      <c r="R43" s="47"/>
      <c r="S43" s="47"/>
      <c r="T43" s="47"/>
      <c r="U43" s="47"/>
    </row>
    <row r="44" spans="1:21">
      <c r="A44" s="20" t="s">
        <v>126</v>
      </c>
      <c r="B44" s="36"/>
      <c r="C44" s="36"/>
      <c r="D44" s="36">
        <v>0</v>
      </c>
      <c r="E44" s="36"/>
      <c r="F44" s="36"/>
      <c r="G44" s="36">
        <v>0</v>
      </c>
      <c r="P44" s="47"/>
      <c r="Q44" s="47"/>
      <c r="R44" s="47"/>
      <c r="S44" s="47"/>
      <c r="T44" s="47"/>
      <c r="U44" s="47"/>
    </row>
    <row r="45" spans="1:21">
      <c r="A45" s="17"/>
      <c r="B45" s="45"/>
      <c r="C45" s="45"/>
      <c r="D45" s="36"/>
      <c r="E45" s="45"/>
      <c r="F45" s="45"/>
      <c r="G45" s="36"/>
      <c r="H45" s="28" t="s">
        <v>294</v>
      </c>
      <c r="P45" s="47"/>
      <c r="Q45" s="47"/>
      <c r="R45" s="47"/>
      <c r="S45" s="47"/>
      <c r="T45" s="47"/>
      <c r="U45" s="47"/>
    </row>
    <row r="46" spans="1:21">
      <c r="A46" s="220" t="s">
        <v>741</v>
      </c>
      <c r="B46" s="45">
        <v>0</v>
      </c>
      <c r="C46" s="45">
        <v>24943483.109999999</v>
      </c>
      <c r="D46" s="36">
        <v>24943483.109999999</v>
      </c>
      <c r="E46" s="45">
        <v>15799954.439999999</v>
      </c>
      <c r="F46" s="45">
        <v>15776596.92</v>
      </c>
      <c r="G46" s="36">
        <v>9143528.6699999999</v>
      </c>
      <c r="H46" s="28" t="s">
        <v>295</v>
      </c>
      <c r="P46" s="47"/>
      <c r="Q46" s="47"/>
      <c r="R46" s="47"/>
      <c r="S46" s="47"/>
      <c r="T46" s="47"/>
      <c r="U46" s="47"/>
    </row>
    <row r="47" spans="1:21">
      <c r="A47" s="17" t="s">
        <v>101</v>
      </c>
      <c r="B47" s="45">
        <v>0</v>
      </c>
      <c r="C47" s="45">
        <v>0</v>
      </c>
      <c r="D47" s="36">
        <v>0</v>
      </c>
      <c r="E47" s="45">
        <v>0</v>
      </c>
      <c r="F47" s="45">
        <v>0</v>
      </c>
      <c r="G47" s="36">
        <v>0</v>
      </c>
      <c r="H47" s="28" t="s">
        <v>296</v>
      </c>
      <c r="P47" s="47"/>
      <c r="Q47" s="47"/>
      <c r="R47" s="47"/>
      <c r="S47" s="47"/>
      <c r="T47" s="47"/>
      <c r="U47" s="47"/>
    </row>
    <row r="48" spans="1:21">
      <c r="A48" s="17" t="s">
        <v>102</v>
      </c>
      <c r="B48" s="36"/>
      <c r="C48" s="36"/>
      <c r="D48" s="36">
        <v>0</v>
      </c>
      <c r="E48" s="36"/>
      <c r="F48" s="36"/>
      <c r="G48" s="36">
        <v>0</v>
      </c>
      <c r="H48" s="28" t="s">
        <v>297</v>
      </c>
      <c r="P48" s="47"/>
      <c r="Q48" s="47"/>
      <c r="R48" s="47"/>
      <c r="S48" s="47"/>
      <c r="T48" s="47"/>
      <c r="U48" s="47"/>
    </row>
    <row r="49" spans="1:21">
      <c r="A49" s="17" t="s">
        <v>103</v>
      </c>
      <c r="B49" s="45"/>
      <c r="C49" s="45"/>
      <c r="D49" s="36">
        <v>0</v>
      </c>
      <c r="E49" s="45"/>
      <c r="F49" s="45"/>
      <c r="G49" s="36">
        <v>0</v>
      </c>
      <c r="H49" s="28" t="s">
        <v>298</v>
      </c>
      <c r="P49" s="47"/>
      <c r="Q49" s="47"/>
      <c r="R49" s="47"/>
      <c r="S49" s="47"/>
      <c r="T49" s="47"/>
      <c r="U49" s="47"/>
    </row>
    <row r="50" spans="1:21">
      <c r="A50" s="17" t="s">
        <v>104</v>
      </c>
      <c r="B50" s="36"/>
      <c r="C50" s="36"/>
      <c r="D50" s="36">
        <v>0</v>
      </c>
      <c r="E50" s="36"/>
      <c r="F50" s="36"/>
      <c r="G50" s="36">
        <v>0</v>
      </c>
      <c r="H50" s="28" t="s">
        <v>299</v>
      </c>
      <c r="P50" s="47"/>
      <c r="Q50" s="47"/>
      <c r="R50" s="47"/>
      <c r="S50" s="47"/>
      <c r="T50" s="47"/>
      <c r="U50" s="47"/>
    </row>
    <row r="51" spans="1:21">
      <c r="A51" s="17" t="s">
        <v>105</v>
      </c>
      <c r="B51" s="45"/>
      <c r="C51" s="45"/>
      <c r="D51" s="36">
        <v>0</v>
      </c>
      <c r="E51" s="45"/>
      <c r="F51" s="45"/>
      <c r="G51" s="36">
        <v>0</v>
      </c>
      <c r="H51" s="28" t="s">
        <v>300</v>
      </c>
      <c r="P51" s="47"/>
      <c r="Q51" s="47"/>
      <c r="R51" s="47"/>
      <c r="S51" s="47"/>
      <c r="T51" s="47"/>
      <c r="U51" s="47"/>
    </row>
    <row r="52" spans="1:21">
      <c r="A52" s="17" t="s">
        <v>106</v>
      </c>
      <c r="B52" s="45"/>
      <c r="C52" s="45"/>
      <c r="D52" s="36">
        <v>0</v>
      </c>
      <c r="E52" s="45"/>
      <c r="F52" s="45"/>
      <c r="G52" s="36">
        <v>0</v>
      </c>
      <c r="H52" s="28" t="s">
        <v>301</v>
      </c>
      <c r="P52" s="47"/>
      <c r="Q52" s="47"/>
      <c r="R52" s="47"/>
      <c r="S52" s="47"/>
      <c r="T52" s="47"/>
      <c r="U52" s="47"/>
    </row>
    <row r="53" spans="1:21">
      <c r="A53" s="20" t="s">
        <v>107</v>
      </c>
      <c r="B53" s="36"/>
      <c r="C53" s="36"/>
      <c r="D53" s="36">
        <v>0</v>
      </c>
      <c r="E53" s="36"/>
      <c r="F53" s="36"/>
      <c r="G53" s="36">
        <v>0</v>
      </c>
      <c r="P53" s="47"/>
      <c r="Q53" s="47"/>
      <c r="R53" s="47"/>
      <c r="S53" s="47"/>
      <c r="T53" s="47"/>
      <c r="U53" s="47"/>
    </row>
    <row r="54" spans="1:21">
      <c r="A54" s="17" t="s">
        <v>108</v>
      </c>
      <c r="B54" s="45"/>
      <c r="C54" s="45"/>
      <c r="D54" s="36">
        <v>0</v>
      </c>
      <c r="E54" s="45"/>
      <c r="F54" s="45"/>
      <c r="G54" s="36">
        <v>0</v>
      </c>
      <c r="H54" s="28" t="s">
        <v>302</v>
      </c>
      <c r="P54" s="47"/>
      <c r="Q54" s="47"/>
      <c r="R54" s="47"/>
      <c r="S54" s="47"/>
      <c r="T54" s="47"/>
      <c r="U54" s="47"/>
    </row>
    <row r="55" spans="1:21">
      <c r="A55" s="17" t="s">
        <v>109</v>
      </c>
      <c r="B55" s="45"/>
      <c r="C55" s="45"/>
      <c r="D55" s="36">
        <v>0</v>
      </c>
      <c r="E55" s="45"/>
      <c r="F55" s="45"/>
      <c r="G55" s="36">
        <v>0</v>
      </c>
      <c r="H55" s="28" t="s">
        <v>303</v>
      </c>
      <c r="P55" s="47"/>
      <c r="Q55" s="47"/>
      <c r="R55" s="47"/>
      <c r="S55" s="47"/>
      <c r="T55" s="47"/>
      <c r="U55" s="47"/>
    </row>
    <row r="56" spans="1:21">
      <c r="A56" s="17"/>
      <c r="B56" s="45"/>
      <c r="C56" s="45"/>
      <c r="D56" s="36"/>
      <c r="E56" s="45"/>
      <c r="F56" s="45"/>
      <c r="G56" s="36"/>
      <c r="H56" s="28" t="s">
        <v>304</v>
      </c>
      <c r="P56" s="47"/>
      <c r="Q56" s="47"/>
      <c r="R56" s="47"/>
      <c r="S56" s="47"/>
      <c r="T56" s="47"/>
      <c r="U56" s="47"/>
    </row>
    <row r="57" spans="1:21">
      <c r="A57" s="16" t="s">
        <v>110</v>
      </c>
      <c r="B57" s="45">
        <v>0</v>
      </c>
      <c r="C57" s="45">
        <v>24418686.32</v>
      </c>
      <c r="D57" s="36">
        <v>24418686.32</v>
      </c>
      <c r="E57" s="45">
        <v>15457369.699999999</v>
      </c>
      <c r="F57" s="45">
        <v>15434855.67</v>
      </c>
      <c r="G57" s="36">
        <v>8961316.6199999992</v>
      </c>
      <c r="H57" s="28" t="s">
        <v>305</v>
      </c>
      <c r="P57" s="47"/>
      <c r="Q57" s="47"/>
      <c r="R57" s="47"/>
      <c r="S57" s="47"/>
      <c r="T57" s="47"/>
      <c r="U57" s="47"/>
    </row>
    <row r="58" spans="1:21">
      <c r="A58" s="17" t="s">
        <v>736</v>
      </c>
      <c r="B58" s="45"/>
      <c r="C58" s="45"/>
      <c r="D58" s="36">
        <v>0</v>
      </c>
      <c r="E58" s="45"/>
      <c r="F58" s="45"/>
      <c r="G58" s="36">
        <v>0</v>
      </c>
      <c r="H58" s="28" t="s">
        <v>306</v>
      </c>
      <c r="P58" s="47"/>
      <c r="Q58" s="47"/>
      <c r="R58" s="47"/>
      <c r="S58" s="47"/>
      <c r="T58" s="47"/>
      <c r="U58" s="47"/>
    </row>
    <row r="59" spans="1:21">
      <c r="A59" s="17" t="s">
        <v>111</v>
      </c>
      <c r="B59" s="45"/>
      <c r="C59" s="45"/>
      <c r="D59" s="36">
        <v>0</v>
      </c>
      <c r="E59" s="45"/>
      <c r="F59" s="45"/>
      <c r="G59" s="36">
        <v>0</v>
      </c>
      <c r="H59" s="28" t="s">
        <v>307</v>
      </c>
      <c r="P59" s="47"/>
      <c r="Q59" s="47"/>
      <c r="R59" s="47"/>
      <c r="S59" s="47"/>
      <c r="T59" s="47"/>
      <c r="U59" s="47"/>
    </row>
    <row r="60" spans="1:21">
      <c r="A60" s="17" t="s">
        <v>112</v>
      </c>
      <c r="B60" s="36"/>
      <c r="C60" s="36"/>
      <c r="D60" s="36">
        <v>0</v>
      </c>
      <c r="E60" s="36"/>
      <c r="F60" s="36"/>
      <c r="G60" s="36">
        <v>0</v>
      </c>
      <c r="H60" s="28" t="s">
        <v>308</v>
      </c>
      <c r="P60" s="47"/>
      <c r="Q60" s="47"/>
      <c r="R60" s="47"/>
      <c r="S60" s="47"/>
      <c r="T60" s="47"/>
      <c r="U60" s="47"/>
    </row>
    <row r="61" spans="1:21">
      <c r="A61" s="20" t="s">
        <v>113</v>
      </c>
      <c r="B61" s="36"/>
      <c r="C61" s="36"/>
      <c r="D61" s="36">
        <v>0</v>
      </c>
      <c r="E61" s="36"/>
      <c r="F61" s="36"/>
      <c r="G61" s="36">
        <v>0</v>
      </c>
      <c r="P61" s="47"/>
      <c r="Q61" s="47"/>
      <c r="R61" s="47"/>
      <c r="S61" s="47"/>
      <c r="T61" s="47"/>
      <c r="U61" s="47"/>
    </row>
    <row r="62" spans="1:21">
      <c r="A62" s="17" t="s">
        <v>737</v>
      </c>
      <c r="B62" s="45">
        <v>0</v>
      </c>
      <c r="C62" s="45">
        <v>24418686.32</v>
      </c>
      <c r="D62" s="36">
        <v>24418686.32</v>
      </c>
      <c r="E62" s="45">
        <v>15457369.699999999</v>
      </c>
      <c r="F62" s="45">
        <v>15434855.67</v>
      </c>
      <c r="G62" s="36">
        <v>8961316.6199999992</v>
      </c>
      <c r="H62" s="28" t="s">
        <v>309</v>
      </c>
      <c r="P62" s="47"/>
      <c r="Q62" s="47"/>
      <c r="R62" s="47"/>
      <c r="S62" s="47"/>
      <c r="T62" s="47"/>
      <c r="U62" s="47"/>
    </row>
    <row r="63" spans="1:21">
      <c r="A63" s="17" t="s">
        <v>114</v>
      </c>
      <c r="B63" s="45"/>
      <c r="C63" s="45"/>
      <c r="D63" s="36">
        <v>0</v>
      </c>
      <c r="E63" s="45"/>
      <c r="F63" s="45"/>
      <c r="G63" s="36">
        <v>0</v>
      </c>
      <c r="H63" s="28" t="s">
        <v>310</v>
      </c>
      <c r="P63" s="47"/>
      <c r="Q63" s="47"/>
      <c r="R63" s="47"/>
      <c r="S63" s="47"/>
      <c r="T63" s="47"/>
      <c r="U63" s="47"/>
    </row>
    <row r="64" spans="1:21">
      <c r="A64" s="17" t="s">
        <v>115</v>
      </c>
      <c r="B64" s="36"/>
      <c r="C64" s="36"/>
      <c r="D64" s="36">
        <v>0</v>
      </c>
      <c r="E64" s="36"/>
      <c r="F64" s="36"/>
      <c r="G64" s="36">
        <v>0</v>
      </c>
      <c r="H64" s="28" t="s">
        <v>311</v>
      </c>
      <c r="P64" s="47"/>
      <c r="Q64" s="47"/>
      <c r="R64" s="47"/>
      <c r="S64" s="47"/>
      <c r="T64" s="47"/>
      <c r="U64" s="47"/>
    </row>
    <row r="65" spans="1:21">
      <c r="A65" s="17"/>
      <c r="B65" s="36"/>
      <c r="C65" s="36"/>
      <c r="D65" s="36"/>
      <c r="E65" s="36"/>
      <c r="F65" s="36"/>
      <c r="G65" s="36"/>
      <c r="H65" s="28" t="s">
        <v>312</v>
      </c>
      <c r="P65" s="47"/>
      <c r="Q65" s="47"/>
      <c r="R65" s="47"/>
      <c r="S65" s="47"/>
      <c r="T65" s="47"/>
      <c r="U65" s="47"/>
    </row>
    <row r="66" spans="1:21">
      <c r="A66" s="17" t="s">
        <v>116</v>
      </c>
      <c r="B66" s="45">
        <v>0</v>
      </c>
      <c r="C66" s="45">
        <v>524796.79</v>
      </c>
      <c r="D66" s="36">
        <v>524796.79</v>
      </c>
      <c r="E66" s="45">
        <v>342584.74</v>
      </c>
      <c r="F66" s="45">
        <v>341741.25</v>
      </c>
      <c r="G66" s="36">
        <v>182212.05</v>
      </c>
      <c r="H66" s="28" t="s">
        <v>313</v>
      </c>
      <c r="P66" s="47"/>
      <c r="Q66" s="47"/>
      <c r="R66" s="47"/>
      <c r="S66" s="47"/>
      <c r="T66" s="47"/>
      <c r="U66" s="47"/>
    </row>
    <row r="67" spans="1:21">
      <c r="A67" s="17" t="s">
        <v>117</v>
      </c>
      <c r="B67" s="36"/>
      <c r="C67" s="36"/>
      <c r="D67" s="36">
        <v>0</v>
      </c>
      <c r="E67" s="36"/>
      <c r="F67" s="36"/>
      <c r="G67" s="36">
        <v>0</v>
      </c>
      <c r="H67" s="28" t="s">
        <v>314</v>
      </c>
      <c r="P67" s="47"/>
      <c r="Q67" s="47"/>
      <c r="R67" s="47"/>
      <c r="S67" s="47"/>
      <c r="T67" s="47"/>
      <c r="U67" s="47"/>
    </row>
    <row r="68" spans="1:21">
      <c r="A68" s="17" t="s">
        <v>118</v>
      </c>
      <c r="B68" s="36"/>
      <c r="C68" s="36"/>
      <c r="D68" s="36">
        <v>0</v>
      </c>
      <c r="E68" s="36"/>
      <c r="F68" s="36"/>
      <c r="G68" s="36">
        <v>0</v>
      </c>
      <c r="H68" s="28" t="s">
        <v>315</v>
      </c>
      <c r="P68" s="47"/>
      <c r="Q68" s="47"/>
      <c r="R68" s="47"/>
      <c r="S68" s="47"/>
      <c r="T68" s="47"/>
      <c r="U68" s="47"/>
    </row>
    <row r="69" spans="1:21">
      <c r="A69" s="17" t="s">
        <v>738</v>
      </c>
      <c r="B69" s="45"/>
      <c r="C69" s="45"/>
      <c r="D69" s="36">
        <v>0</v>
      </c>
      <c r="E69" s="45"/>
      <c r="F69" s="45"/>
      <c r="G69" s="36">
        <v>0</v>
      </c>
      <c r="H69" s="28" t="s">
        <v>316</v>
      </c>
      <c r="P69" s="47"/>
      <c r="Q69" s="47"/>
      <c r="R69" s="47"/>
      <c r="S69" s="47"/>
      <c r="T69" s="47"/>
      <c r="U69" s="47"/>
    </row>
    <row r="70" spans="1:21">
      <c r="A70" s="17" t="s">
        <v>119</v>
      </c>
      <c r="B70" s="36"/>
      <c r="C70" s="36"/>
      <c r="D70" s="36">
        <v>0</v>
      </c>
      <c r="E70" s="36"/>
      <c r="F70" s="36"/>
      <c r="G70" s="36">
        <v>0</v>
      </c>
      <c r="H70" s="28" t="s">
        <v>317</v>
      </c>
      <c r="P70" s="47"/>
      <c r="Q70" s="47"/>
      <c r="R70" s="47"/>
      <c r="S70" s="47"/>
      <c r="T70" s="47"/>
      <c r="U70" s="47"/>
    </row>
    <row r="71" spans="1:21">
      <c r="A71" s="23" t="s">
        <v>120</v>
      </c>
      <c r="B71" s="38"/>
      <c r="C71" s="38"/>
      <c r="D71" s="38">
        <v>0</v>
      </c>
      <c r="E71" s="38"/>
      <c r="F71" s="38"/>
      <c r="G71" s="38">
        <v>0</v>
      </c>
      <c r="P71" s="47"/>
      <c r="Q71" s="47"/>
      <c r="R71" s="47"/>
      <c r="S71" s="47"/>
      <c r="T71" s="47"/>
      <c r="U71" s="47"/>
    </row>
    <row r="72" spans="1:21">
      <c r="A72" s="17" t="s">
        <v>121</v>
      </c>
      <c r="B72" s="45"/>
      <c r="C72" s="45"/>
      <c r="D72" s="36">
        <v>0</v>
      </c>
      <c r="E72" s="45"/>
      <c r="F72" s="45"/>
      <c r="G72" s="36">
        <v>0</v>
      </c>
      <c r="H72" s="28" t="s">
        <v>318</v>
      </c>
      <c r="P72" s="47"/>
      <c r="Q72" s="47"/>
      <c r="R72" s="47"/>
      <c r="S72" s="47"/>
      <c r="T72" s="47"/>
      <c r="U72" s="47"/>
    </row>
    <row r="73" spans="1:21">
      <c r="A73" s="17" t="s">
        <v>122</v>
      </c>
      <c r="B73" s="45"/>
      <c r="C73" s="45"/>
      <c r="D73" s="36">
        <v>0</v>
      </c>
      <c r="E73" s="45"/>
      <c r="F73" s="45"/>
      <c r="G73" s="36">
        <v>0</v>
      </c>
      <c r="H73" s="28" t="s">
        <v>319</v>
      </c>
      <c r="P73" s="47"/>
      <c r="Q73" s="47"/>
      <c r="R73" s="47"/>
      <c r="S73" s="47"/>
      <c r="T73" s="47"/>
      <c r="U73" s="47"/>
    </row>
    <row r="74" spans="1:21">
      <c r="A74" s="17" t="s">
        <v>123</v>
      </c>
      <c r="B74" s="36">
        <v>0</v>
      </c>
      <c r="C74" s="36">
        <v>524796.79</v>
      </c>
      <c r="D74" s="36">
        <v>524796.79</v>
      </c>
      <c r="E74" s="36">
        <v>342584.74</v>
      </c>
      <c r="F74" s="36">
        <v>341741.25</v>
      </c>
      <c r="G74" s="36">
        <v>182212.05</v>
      </c>
      <c r="H74" s="28" t="s">
        <v>320</v>
      </c>
      <c r="P74" s="47"/>
      <c r="Q74" s="47"/>
      <c r="R74" s="47"/>
      <c r="S74" s="47"/>
      <c r="T74" s="47"/>
      <c r="U74" s="47"/>
    </row>
    <row r="75" spans="1:21">
      <c r="A75" s="17" t="s">
        <v>124</v>
      </c>
      <c r="B75" s="36"/>
      <c r="C75" s="36"/>
      <c r="D75" s="36">
        <v>0</v>
      </c>
      <c r="E75" s="36"/>
      <c r="F75" s="36"/>
      <c r="G75" s="36">
        <v>0</v>
      </c>
      <c r="H75" s="28" t="s">
        <v>321</v>
      </c>
      <c r="P75" s="47"/>
      <c r="Q75" s="47"/>
      <c r="R75" s="47"/>
      <c r="S75" s="47"/>
      <c r="T75" s="47"/>
      <c r="U75" s="47"/>
    </row>
    <row r="76" spans="1:21">
      <c r="A76" s="17"/>
      <c r="B76" s="36"/>
      <c r="C76" s="36"/>
      <c r="D76" s="36"/>
      <c r="E76" s="36"/>
      <c r="F76" s="36"/>
      <c r="G76" s="36"/>
      <c r="H76" s="28"/>
      <c r="P76" s="47"/>
      <c r="Q76" s="47"/>
      <c r="R76" s="47"/>
      <c r="S76" s="47"/>
      <c r="T76" s="47"/>
      <c r="U76" s="47"/>
    </row>
    <row r="77" spans="1:21" ht="30">
      <c r="A77" s="17" t="s">
        <v>127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28"/>
      <c r="P77" s="47"/>
      <c r="Q77" s="47"/>
      <c r="R77" s="47"/>
      <c r="S77" s="47"/>
      <c r="T77" s="47"/>
      <c r="U77" s="47"/>
    </row>
    <row r="78" spans="1:21" ht="30">
      <c r="A78" s="17" t="s">
        <v>739</v>
      </c>
      <c r="B78" s="36"/>
      <c r="C78" s="36"/>
      <c r="D78" s="36">
        <v>0</v>
      </c>
      <c r="E78" s="36"/>
      <c r="F78" s="36"/>
      <c r="G78" s="36">
        <v>0</v>
      </c>
      <c r="H78" s="28"/>
      <c r="P78" s="47"/>
      <c r="Q78" s="47"/>
      <c r="R78" s="47"/>
      <c r="S78" s="47"/>
      <c r="T78" s="47"/>
      <c r="U78" s="47"/>
    </row>
    <row r="79" spans="1:21" ht="30">
      <c r="A79" s="17" t="s">
        <v>740</v>
      </c>
      <c r="B79" s="36"/>
      <c r="C79" s="36"/>
      <c r="D79" s="36">
        <v>0</v>
      </c>
      <c r="E79" s="36"/>
      <c r="F79" s="36"/>
      <c r="G79" s="36">
        <v>0</v>
      </c>
      <c r="H79" s="28"/>
      <c r="P79" s="47"/>
      <c r="Q79" s="47"/>
      <c r="R79" s="47"/>
      <c r="S79" s="47"/>
      <c r="T79" s="47"/>
      <c r="U79" s="47"/>
    </row>
    <row r="80" spans="1:21">
      <c r="A80" s="17" t="s">
        <v>125</v>
      </c>
      <c r="B80" s="36"/>
      <c r="C80" s="36"/>
      <c r="D80" s="36">
        <v>0</v>
      </c>
      <c r="E80" s="36"/>
      <c r="F80" s="36"/>
      <c r="G80" s="36">
        <v>0</v>
      </c>
      <c r="H80" s="28"/>
      <c r="P80" s="47"/>
      <c r="Q80" s="47"/>
      <c r="R80" s="47"/>
      <c r="S80" s="47"/>
      <c r="T80" s="47"/>
      <c r="U80" s="47"/>
    </row>
    <row r="81" spans="1:21">
      <c r="A81" s="17" t="s">
        <v>126</v>
      </c>
      <c r="B81" s="36"/>
      <c r="C81" s="36"/>
      <c r="D81" s="36">
        <v>0</v>
      </c>
      <c r="E81" s="36"/>
      <c r="F81" s="36"/>
      <c r="G81" s="36">
        <v>0</v>
      </c>
      <c r="H81" s="28"/>
      <c r="P81" s="47"/>
      <c r="Q81" s="47"/>
      <c r="R81" s="47"/>
      <c r="S81" s="47"/>
      <c r="T81" s="47"/>
      <c r="U81" s="47"/>
    </row>
    <row r="82" spans="1:21">
      <c r="A82" s="17"/>
      <c r="B82" s="36"/>
      <c r="C82" s="36"/>
      <c r="D82" s="36"/>
      <c r="E82" s="36"/>
      <c r="F82" s="36"/>
      <c r="G82" s="36"/>
      <c r="H82" s="28"/>
      <c r="P82" s="47"/>
      <c r="Q82" s="47"/>
      <c r="R82" s="47"/>
      <c r="S82" s="47"/>
      <c r="T82" s="47"/>
      <c r="U82" s="47"/>
    </row>
    <row r="83" spans="1:21">
      <c r="A83" s="218" t="s">
        <v>87</v>
      </c>
      <c r="B83" s="219">
        <v>28374937</v>
      </c>
      <c r="C83" s="219">
        <v>30161746.920000002</v>
      </c>
      <c r="D83" s="219">
        <v>58536683.920000002</v>
      </c>
      <c r="E83" s="219">
        <v>38040249.619999997</v>
      </c>
      <c r="F83" s="219">
        <v>37922141.390000001</v>
      </c>
      <c r="G83" s="219">
        <v>20496434.300000001</v>
      </c>
      <c r="H83" s="28"/>
      <c r="P83" s="47"/>
      <c r="Q83" s="47"/>
      <c r="R83" s="47"/>
      <c r="S83" s="47"/>
      <c r="T83" s="47"/>
      <c r="U83" s="4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4" orientation="portrait" horizontalDpi="4294967294" verticalDpi="4294967294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showGridLines="0" zoomScale="80" zoomScaleNormal="80" workbookViewId="0">
      <selection activeCell="D109" sqref="D10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37" t="s">
        <v>128</v>
      </c>
      <c r="B1" s="236"/>
      <c r="C1" s="236"/>
      <c r="D1" s="236"/>
      <c r="E1" s="236"/>
      <c r="F1" s="236"/>
      <c r="G1" s="236"/>
    </row>
    <row r="2" spans="1:7">
      <c r="A2" s="222" t="s">
        <v>323</v>
      </c>
      <c r="B2" s="223"/>
      <c r="C2" s="223"/>
      <c r="D2" s="223"/>
      <c r="E2" s="223"/>
      <c r="F2" s="223"/>
      <c r="G2" s="224"/>
    </row>
    <row r="3" spans="1:7">
      <c r="A3" s="225" t="s">
        <v>1</v>
      </c>
      <c r="B3" s="226"/>
      <c r="C3" s="226"/>
      <c r="D3" s="226"/>
      <c r="E3" s="226"/>
      <c r="F3" s="226"/>
      <c r="G3" s="227"/>
    </row>
    <row r="4" spans="1:7">
      <c r="A4" s="225" t="s">
        <v>129</v>
      </c>
      <c r="B4" s="226"/>
      <c r="C4" s="226"/>
      <c r="D4" s="226"/>
      <c r="E4" s="226"/>
      <c r="F4" s="226"/>
      <c r="G4" s="227"/>
    </row>
    <row r="5" spans="1:7">
      <c r="A5" s="225" t="s">
        <v>735</v>
      </c>
      <c r="B5" s="226"/>
      <c r="C5" s="226"/>
      <c r="D5" s="226"/>
      <c r="E5" s="226"/>
      <c r="F5" s="226"/>
      <c r="G5" s="227"/>
    </row>
    <row r="6" spans="1:7">
      <c r="A6" s="228" t="s">
        <v>3</v>
      </c>
      <c r="B6" s="229"/>
      <c r="C6" s="229"/>
      <c r="D6" s="229"/>
      <c r="E6" s="229"/>
      <c r="F6" s="229"/>
      <c r="G6" s="230"/>
    </row>
    <row r="7" spans="1:7">
      <c r="A7" s="233" t="s">
        <v>130</v>
      </c>
      <c r="B7" s="238" t="s">
        <v>5</v>
      </c>
      <c r="C7" s="238"/>
      <c r="D7" s="238"/>
      <c r="E7" s="238"/>
      <c r="F7" s="238"/>
      <c r="G7" s="238" t="s">
        <v>6</v>
      </c>
    </row>
    <row r="8" spans="1:7" ht="30">
      <c r="A8" s="234"/>
      <c r="B8" s="4" t="s">
        <v>7</v>
      </c>
      <c r="C8" s="19" t="s">
        <v>99</v>
      </c>
      <c r="D8" s="19" t="s">
        <v>91</v>
      </c>
      <c r="E8" s="19" t="s">
        <v>10</v>
      </c>
      <c r="F8" s="19" t="s">
        <v>92</v>
      </c>
      <c r="G8" s="246"/>
    </row>
    <row r="9" spans="1:7">
      <c r="A9" s="11" t="s">
        <v>131</v>
      </c>
      <c r="B9" s="39">
        <f>B10+B11+B12+B15+B16+B19</f>
        <v>20618068.010000002</v>
      </c>
      <c r="C9" s="39">
        <f t="shared" ref="C9:G9" si="0">C10+C11+C12+C15+C16+C19</f>
        <v>2173449.0499999998</v>
      </c>
      <c r="D9" s="39">
        <f t="shared" si="0"/>
        <v>22791517.059999999</v>
      </c>
      <c r="E9" s="39">
        <f t="shared" si="0"/>
        <v>17489712.559999999</v>
      </c>
      <c r="F9" s="39">
        <f t="shared" si="0"/>
        <v>17489712.559999999</v>
      </c>
      <c r="G9" s="39">
        <f t="shared" si="0"/>
        <v>5301804.5</v>
      </c>
    </row>
    <row r="10" spans="1:7">
      <c r="A10" s="20" t="s">
        <v>132</v>
      </c>
      <c r="B10" s="46">
        <v>20618068.010000002</v>
      </c>
      <c r="C10" s="46">
        <v>2173449.0499999998</v>
      </c>
      <c r="D10" s="40">
        <v>22791517.059999999</v>
      </c>
      <c r="E10" s="46">
        <v>17489712.559999999</v>
      </c>
      <c r="F10" s="46">
        <v>17489712.559999999</v>
      </c>
      <c r="G10" s="40">
        <v>5301804.5</v>
      </c>
    </row>
    <row r="11" spans="1:7">
      <c r="A11" s="20" t="s">
        <v>133</v>
      </c>
      <c r="B11" s="40">
        <v>0</v>
      </c>
      <c r="C11" s="40">
        <v>0</v>
      </c>
      <c r="D11" s="40">
        <f>B11+C11</f>
        <v>0</v>
      </c>
      <c r="E11" s="40">
        <v>0</v>
      </c>
      <c r="F11" s="40">
        <v>0</v>
      </c>
      <c r="G11" s="40">
        <f>D11-E11</f>
        <v>0</v>
      </c>
    </row>
    <row r="12" spans="1:7">
      <c r="A12" s="20" t="s">
        <v>134</v>
      </c>
      <c r="B12" s="40">
        <f>B13+B14</f>
        <v>0</v>
      </c>
      <c r="C12" s="40">
        <f t="shared" ref="C12:G12" si="1">C13+C14</f>
        <v>0</v>
      </c>
      <c r="D12" s="40">
        <f t="shared" si="1"/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</row>
    <row r="13" spans="1:7">
      <c r="A13" s="22" t="s">
        <v>135</v>
      </c>
      <c r="B13" s="40">
        <v>0</v>
      </c>
      <c r="C13" s="40">
        <v>0</v>
      </c>
      <c r="D13" s="40">
        <f>B13+C13</f>
        <v>0</v>
      </c>
      <c r="E13" s="40">
        <v>0</v>
      </c>
      <c r="F13" s="40">
        <v>0</v>
      </c>
      <c r="G13" s="40">
        <f>D13-E13</f>
        <v>0</v>
      </c>
    </row>
    <row r="14" spans="1:7">
      <c r="A14" s="22" t="s">
        <v>136</v>
      </c>
      <c r="B14" s="40">
        <v>0</v>
      </c>
      <c r="C14" s="40">
        <v>0</v>
      </c>
      <c r="D14" s="40">
        <f>B14+C14</f>
        <v>0</v>
      </c>
      <c r="E14" s="40">
        <v>0</v>
      </c>
      <c r="F14" s="40">
        <v>0</v>
      </c>
      <c r="G14" s="40">
        <f>D14-E14</f>
        <v>0</v>
      </c>
    </row>
    <row r="15" spans="1:7">
      <c r="A15" s="20" t="s">
        <v>137</v>
      </c>
      <c r="B15" s="40">
        <v>0</v>
      </c>
      <c r="C15" s="40">
        <v>0</v>
      </c>
      <c r="D15" s="40">
        <f>B15+C15</f>
        <v>0</v>
      </c>
      <c r="E15" s="40">
        <v>0</v>
      </c>
      <c r="F15" s="40">
        <v>0</v>
      </c>
      <c r="G15" s="40">
        <f>D15-E15</f>
        <v>0</v>
      </c>
    </row>
    <row r="16" spans="1:7" ht="30">
      <c r="A16" s="23" t="s">
        <v>138</v>
      </c>
      <c r="B16" s="40">
        <f>B17+B18</f>
        <v>0</v>
      </c>
      <c r="C16" s="40">
        <f t="shared" ref="C16:G16" si="2">C17+C18</f>
        <v>0</v>
      </c>
      <c r="D16" s="40">
        <f t="shared" si="2"/>
        <v>0</v>
      </c>
      <c r="E16" s="40">
        <f t="shared" si="2"/>
        <v>0</v>
      </c>
      <c r="F16" s="40">
        <f t="shared" si="2"/>
        <v>0</v>
      </c>
      <c r="G16" s="40">
        <f t="shared" si="2"/>
        <v>0</v>
      </c>
    </row>
    <row r="17" spans="1:7">
      <c r="A17" s="22" t="s">
        <v>139</v>
      </c>
      <c r="B17" s="40">
        <v>0</v>
      </c>
      <c r="C17" s="40">
        <v>0</v>
      </c>
      <c r="D17" s="40">
        <f>B17+C17</f>
        <v>0</v>
      </c>
      <c r="E17" s="40">
        <v>0</v>
      </c>
      <c r="F17" s="40">
        <v>0</v>
      </c>
      <c r="G17" s="40">
        <f>D17-E17</f>
        <v>0</v>
      </c>
    </row>
    <row r="18" spans="1:7">
      <c r="A18" s="22" t="s">
        <v>140</v>
      </c>
      <c r="B18" s="40">
        <v>0</v>
      </c>
      <c r="C18" s="40">
        <v>0</v>
      </c>
      <c r="D18" s="40">
        <f>B18+C18</f>
        <v>0</v>
      </c>
      <c r="E18" s="40">
        <v>0</v>
      </c>
      <c r="F18" s="40">
        <v>0</v>
      </c>
      <c r="G18" s="40">
        <f>D18-E18</f>
        <v>0</v>
      </c>
    </row>
    <row r="19" spans="1:7">
      <c r="A19" s="20" t="s">
        <v>141</v>
      </c>
      <c r="B19" s="40">
        <v>0</v>
      </c>
      <c r="C19" s="40">
        <v>0</v>
      </c>
      <c r="D19" s="40">
        <f>B19+C19</f>
        <v>0</v>
      </c>
      <c r="E19" s="40">
        <v>0</v>
      </c>
      <c r="F19" s="40">
        <v>0</v>
      </c>
      <c r="G19" s="40">
        <f>D19-E19</f>
        <v>0</v>
      </c>
    </row>
    <row r="20" spans="1:7">
      <c r="A20" s="21"/>
      <c r="B20" s="41"/>
      <c r="C20" s="41"/>
      <c r="D20" s="41"/>
      <c r="E20" s="41"/>
      <c r="F20" s="41"/>
      <c r="G20" s="41"/>
    </row>
    <row r="21" spans="1:7">
      <c r="A21" s="18" t="s">
        <v>142</v>
      </c>
      <c r="B21" s="39">
        <f>B22+B23+B24+B27+B28+B31</f>
        <v>0</v>
      </c>
      <c r="C21" s="39">
        <f t="shared" ref="C21:G21" si="3">C22+C23+C24+C27+C28+C31</f>
        <v>22791517.059999999</v>
      </c>
      <c r="D21" s="39">
        <f t="shared" si="3"/>
        <v>22791517.059999999</v>
      </c>
      <c r="E21" s="39">
        <f t="shared" si="3"/>
        <v>14230845</v>
      </c>
      <c r="F21" s="39">
        <f t="shared" si="3"/>
        <v>14230845</v>
      </c>
      <c r="G21" s="39">
        <f t="shared" si="3"/>
        <v>8560672.0600000005</v>
      </c>
    </row>
    <row r="22" spans="1:7">
      <c r="A22" s="20" t="s">
        <v>324</v>
      </c>
      <c r="B22" s="46">
        <v>0</v>
      </c>
      <c r="C22" s="46">
        <v>22791517.059999999</v>
      </c>
      <c r="D22" s="40">
        <v>22791517.059999999</v>
      </c>
      <c r="E22" s="46">
        <v>14230845</v>
      </c>
      <c r="F22" s="46">
        <v>14230845</v>
      </c>
      <c r="G22" s="40">
        <v>8560672.0600000005</v>
      </c>
    </row>
    <row r="23" spans="1:7">
      <c r="A23" s="20" t="s">
        <v>133</v>
      </c>
      <c r="B23" s="40">
        <v>0</v>
      </c>
      <c r="C23" s="40">
        <v>0</v>
      </c>
      <c r="D23" s="40">
        <f>B23+C23</f>
        <v>0</v>
      </c>
      <c r="E23" s="40">
        <v>0</v>
      </c>
      <c r="F23" s="40">
        <v>0</v>
      </c>
      <c r="G23" s="40">
        <f>D23-E23</f>
        <v>0</v>
      </c>
    </row>
    <row r="24" spans="1:7">
      <c r="A24" s="20" t="s">
        <v>134</v>
      </c>
      <c r="B24" s="40">
        <f>B25+B26</f>
        <v>0</v>
      </c>
      <c r="C24" s="40">
        <f>C25+C26</f>
        <v>0</v>
      </c>
      <c r="D24" s="40">
        <f>D25+D26</f>
        <v>0</v>
      </c>
      <c r="E24" s="40">
        <f t="shared" ref="E24:G24" si="4">E25+E26</f>
        <v>0</v>
      </c>
      <c r="F24" s="40">
        <f t="shared" si="4"/>
        <v>0</v>
      </c>
      <c r="G24" s="40">
        <f t="shared" si="4"/>
        <v>0</v>
      </c>
    </row>
    <row r="25" spans="1:7">
      <c r="A25" s="22" t="s">
        <v>135</v>
      </c>
      <c r="B25" s="40">
        <v>0</v>
      </c>
      <c r="C25" s="40">
        <v>0</v>
      </c>
      <c r="D25" s="40">
        <f>B25+C25</f>
        <v>0</v>
      </c>
      <c r="E25" s="40">
        <v>0</v>
      </c>
      <c r="F25" s="40">
        <v>0</v>
      </c>
      <c r="G25" s="40">
        <f>D25-E25</f>
        <v>0</v>
      </c>
    </row>
    <row r="26" spans="1:7">
      <c r="A26" s="22" t="s">
        <v>136</v>
      </c>
      <c r="B26" s="40">
        <v>0</v>
      </c>
      <c r="C26" s="40">
        <v>0</v>
      </c>
      <c r="D26" s="40">
        <f>B26+C26</f>
        <v>0</v>
      </c>
      <c r="E26" s="40">
        <v>0</v>
      </c>
      <c r="F26" s="40">
        <v>0</v>
      </c>
      <c r="G26" s="40">
        <f>D26-E26</f>
        <v>0</v>
      </c>
    </row>
    <row r="27" spans="1:7">
      <c r="A27" s="20" t="s">
        <v>137</v>
      </c>
      <c r="B27" s="40">
        <v>0</v>
      </c>
      <c r="C27" s="40">
        <v>0</v>
      </c>
      <c r="D27" s="40">
        <f>B27+C27</f>
        <v>0</v>
      </c>
      <c r="E27" s="40">
        <v>0</v>
      </c>
      <c r="F27" s="40">
        <v>0</v>
      </c>
      <c r="G27" s="40">
        <f>D27-E27</f>
        <v>0</v>
      </c>
    </row>
    <row r="28" spans="1:7" ht="30">
      <c r="A28" s="23" t="s">
        <v>138</v>
      </c>
      <c r="B28" s="40">
        <f>B29+B30</f>
        <v>0</v>
      </c>
      <c r="C28" s="40">
        <f t="shared" ref="C28:G28" si="5">C29+C30</f>
        <v>0</v>
      </c>
      <c r="D28" s="40">
        <f t="shared" si="5"/>
        <v>0</v>
      </c>
      <c r="E28" s="40">
        <f t="shared" si="5"/>
        <v>0</v>
      </c>
      <c r="F28" s="40">
        <f t="shared" si="5"/>
        <v>0</v>
      </c>
      <c r="G28" s="40">
        <f t="shared" si="5"/>
        <v>0</v>
      </c>
    </row>
    <row r="29" spans="1:7">
      <c r="A29" s="22" t="s">
        <v>139</v>
      </c>
      <c r="B29" s="40">
        <v>0</v>
      </c>
      <c r="C29" s="40">
        <v>0</v>
      </c>
      <c r="D29" s="40">
        <f>B29+C29</f>
        <v>0</v>
      </c>
      <c r="E29" s="40">
        <v>0</v>
      </c>
      <c r="F29" s="40">
        <v>0</v>
      </c>
      <c r="G29" s="40">
        <f>D29-E29</f>
        <v>0</v>
      </c>
    </row>
    <row r="30" spans="1:7">
      <c r="A30" s="22" t="s">
        <v>140</v>
      </c>
      <c r="B30" s="40">
        <v>0</v>
      </c>
      <c r="C30" s="40">
        <v>0</v>
      </c>
      <c r="D30" s="40">
        <f>B30+C30</f>
        <v>0</v>
      </c>
      <c r="E30" s="40">
        <v>0</v>
      </c>
      <c r="F30" s="40">
        <v>0</v>
      </c>
      <c r="G30" s="40">
        <f>D30-E30</f>
        <v>0</v>
      </c>
    </row>
    <row r="31" spans="1:7">
      <c r="A31" s="20" t="s">
        <v>141</v>
      </c>
      <c r="B31" s="40">
        <v>0</v>
      </c>
      <c r="C31" s="40">
        <v>0</v>
      </c>
      <c r="D31" s="40">
        <f>B31+C31</f>
        <v>0</v>
      </c>
      <c r="E31" s="40">
        <v>0</v>
      </c>
      <c r="F31" s="40">
        <v>0</v>
      </c>
      <c r="G31" s="40">
        <f>D31-E31</f>
        <v>0</v>
      </c>
    </row>
    <row r="32" spans="1:7">
      <c r="A32" s="21"/>
      <c r="B32" s="41"/>
      <c r="C32" s="41"/>
      <c r="D32" s="41"/>
      <c r="E32" s="41"/>
      <c r="F32" s="41"/>
      <c r="G32" s="41"/>
    </row>
    <row r="33" spans="1:7">
      <c r="A33" s="12" t="s">
        <v>143</v>
      </c>
      <c r="B33" s="39">
        <f>B9+B21</f>
        <v>20618068.010000002</v>
      </c>
      <c r="C33" s="39">
        <f t="shared" ref="C33:F33" si="6">C9+C21</f>
        <v>24964966.109999999</v>
      </c>
      <c r="D33" s="39">
        <f t="shared" si="6"/>
        <v>45583034.119999997</v>
      </c>
      <c r="E33" s="39">
        <f t="shared" si="6"/>
        <v>31720557.559999999</v>
      </c>
      <c r="F33" s="39">
        <f t="shared" si="6"/>
        <v>31720557.559999999</v>
      </c>
      <c r="G33" s="39">
        <f>G9+G21</f>
        <v>13862476.560000001</v>
      </c>
    </row>
    <row r="34" spans="1:7">
      <c r="A34" s="5"/>
      <c r="B34" s="42"/>
      <c r="C34" s="42"/>
      <c r="D34" s="42"/>
      <c r="E34" s="42"/>
      <c r="F34" s="42"/>
      <c r="G34" s="42"/>
    </row>
    <row r="37" spans="1:7">
      <c r="B37" s="47"/>
      <c r="C37" s="47"/>
      <c r="D37" s="47"/>
      <c r="E37" s="47"/>
      <c r="F37" s="47"/>
      <c r="G37" s="47"/>
    </row>
    <row r="39" spans="1:7">
      <c r="B39" s="47"/>
      <c r="C39" s="47"/>
      <c r="D39" s="47"/>
      <c r="E39" s="47"/>
      <c r="F39" s="47"/>
      <c r="G39" s="47"/>
    </row>
    <row r="41" spans="1:7">
      <c r="B41" s="47"/>
      <c r="C41" s="47"/>
      <c r="D41" s="47"/>
      <c r="E41" s="47"/>
      <c r="F41" s="47"/>
      <c r="G41" s="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'F6b'!Área_de_impresión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Maricela Perez Lara</cp:lastModifiedBy>
  <cp:lastPrinted>2022-10-17T19:24:29Z</cp:lastPrinted>
  <dcterms:created xsi:type="dcterms:W3CDTF">2018-11-21T18:09:30Z</dcterms:created>
  <dcterms:modified xsi:type="dcterms:W3CDTF">2022-10-20T18:13:28Z</dcterms:modified>
</cp:coreProperties>
</file>